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Y:\trasparenza e corruzione\pubblicazioni\pubblicazioni SPORT E SALUTE\Sovvenzioni_contributi\altri contributi\Progetti\Sport nei Parchi\dati pubblicati\CdA 04.04.24\"/>
    </mc:Choice>
  </mc:AlternateContent>
  <xr:revisionPtr revIDLastSave="0" documentId="13_ncr:1_{C20BAE84-AB26-4C6C-B67A-146AC2B7A27A}" xr6:coauthVersionLast="47" xr6:coauthVersionMax="47" xr10:uidLastSave="{00000000-0000-0000-0000-000000000000}"/>
  <bookViews>
    <workbookView xWindow="-120" yWindow="-120" windowWidth="38640" windowHeight="21120" xr2:uid="{3C5CD7F6-C0FC-4B2D-93B4-1B0D82E14583}"/>
  </bookViews>
  <sheets>
    <sheet name="Sport nei Parchi_CdA 04.04.24" sheetId="1" r:id="rId1"/>
  </sheets>
  <externalReferences>
    <externalReference r:id="rId2"/>
  </externalReferences>
  <definedNames>
    <definedName name="_xlnm.Print_Area" localSheetId="0">'Sport nei Parchi_CdA 04.04.24'!$A$1:$D$33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9" i="1" l="1"/>
  <c r="C29" i="1"/>
  <c r="D28" i="1"/>
  <c r="C28" i="1"/>
  <c r="C27" i="1"/>
  <c r="C26" i="1"/>
  <c r="C25" i="1"/>
  <c r="C24" i="1"/>
  <c r="C23" i="1"/>
  <c r="D22" i="1"/>
  <c r="C22" i="1"/>
  <c r="D21" i="1"/>
  <c r="C21" i="1"/>
  <c r="C20" i="1"/>
  <c r="C19" i="1"/>
  <c r="C18" i="1"/>
  <c r="D17" i="1"/>
  <c r="C17" i="1"/>
  <c r="C16" i="1"/>
  <c r="C15" i="1"/>
  <c r="C14" i="1"/>
  <c r="C13" i="1"/>
  <c r="C12" i="1"/>
  <c r="C11" i="1"/>
  <c r="C10" i="1"/>
  <c r="D9" i="1"/>
  <c r="C9" i="1"/>
  <c r="D8" i="1"/>
  <c r="C8" i="1"/>
  <c r="D7" i="1"/>
  <c r="C7" i="1"/>
  <c r="D6" i="1"/>
  <c r="C6" i="1"/>
  <c r="D5" i="1"/>
  <c r="D4" i="1"/>
  <c r="C4" i="1"/>
</calcChain>
</file>

<file path=xl/sharedStrings.xml><?xml version="1.0" encoding="utf-8"?>
<sst xmlns="http://schemas.openxmlformats.org/spreadsheetml/2006/main" count="30" uniqueCount="30">
  <si>
    <t>OOSS</t>
  </si>
  <si>
    <t xml:space="preserve">ACSI </t>
  </si>
  <si>
    <t xml:space="preserve">AICS </t>
  </si>
  <si>
    <t>ASC</t>
  </si>
  <si>
    <t>ASI</t>
  </si>
  <si>
    <t>CSEN</t>
  </si>
  <si>
    <t xml:space="preserve">CSI </t>
  </si>
  <si>
    <t>CUSI</t>
  </si>
  <si>
    <t xml:space="preserve">ENDAS </t>
  </si>
  <si>
    <t>FCI</t>
  </si>
  <si>
    <t>FGI</t>
  </si>
  <si>
    <t>FID</t>
  </si>
  <si>
    <t>FIDAL</t>
  </si>
  <si>
    <t>FIDS</t>
  </si>
  <si>
    <t>FIGC</t>
  </si>
  <si>
    <t xml:space="preserve">FIJLKAM </t>
  </si>
  <si>
    <t xml:space="preserve">FIN </t>
  </si>
  <si>
    <t xml:space="preserve">FIP </t>
  </si>
  <si>
    <t xml:space="preserve">FIPAV </t>
  </si>
  <si>
    <t>FIPE</t>
  </si>
  <si>
    <t>FIR</t>
  </si>
  <si>
    <t>FITA</t>
  </si>
  <si>
    <t>FITP</t>
  </si>
  <si>
    <t>OPES</t>
  </si>
  <si>
    <t>UISP</t>
  </si>
  <si>
    <t>US_ACLI</t>
  </si>
  <si>
    <t xml:space="preserve">Totale </t>
  </si>
  <si>
    <t xml:space="preserve"> Pagamento I Tranche 30%
(OdG 1 CdA del 04.04.2024)</t>
  </si>
  <si>
    <t xml:space="preserve"> Pagamento Saldo
(OdG 1 CdA del 04.04.2024)</t>
  </si>
  <si>
    <t>Sport Nei Parchi - Linea 2 (6 Milioni) - CdA del 04.04.2024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</si>
</sst>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0"/>
      <color theme="1"/>
      <name val="Aptos Narrow"/>
      <family val="2"/>
      <scheme val="minor"/>
    </font>
    <font>
      <sz val="10"/>
      <color theme="1"/>
      <name val="Aptos Narrow"/>
      <family val="2"/>
      <scheme val="minor"/>
    </font>
    <font>
      <b/>
      <sz val="9"/>
      <color theme="1"/>
      <name val="Aptos Narrow"/>
      <family val="2"/>
      <scheme val="minor"/>
    </font>
    <font>
      <sz val="9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43" fontId="5" fillId="0" borderId="1" xfId="1" applyFont="1" applyBorder="1"/>
    <xf numFmtId="43" fontId="5" fillId="0" borderId="1" xfId="1" applyFont="1" applyBorder="1" applyAlignment="1">
      <alignment vertical="center"/>
    </xf>
    <xf numFmtId="0" fontId="4" fillId="3" borderId="0" xfId="0" applyFont="1" applyFill="1" applyAlignment="1">
      <alignment horizontal="right"/>
    </xf>
    <xf numFmtId="43" fontId="4" fillId="3" borderId="0" xfId="1" applyFont="1" applyFill="1" applyBorder="1"/>
    <xf numFmtId="43" fontId="4" fillId="3" borderId="0" xfId="1" applyFont="1" applyFill="1" applyBorder="1" applyAlignment="1">
      <alignment vertical="center"/>
    </xf>
    <xf numFmtId="43" fontId="3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left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U:\Progetti%20Sport%20e%20Salute%202022-2026\4.%20Sport%20nei%20Parchi\6%20milioni\Linea%202\Sport%20nei%20Parchi%20(6%20Milioni%20-%20Linea%202)%20-%20Erogazione%20Contributi.xlsx" TargetMode="External"/><Relationship Id="rId1" Type="http://schemas.openxmlformats.org/officeDocument/2006/relationships/externalLinkPath" Target="file:///U:\Progetti%20Sport%20e%20Salute%202022-2026\4.%20Sport%20nei%20Parchi\6%20milioni\Linea%202\Sport%20nei%20Parchi%20(6%20Milioni%20-%20Linea%202)%20-%20Erogazione%20Contribu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venzioni con i Comuni"/>
      <sheetName val="Erogazioni I Tranche ASD"/>
      <sheetName val="Erogazioni Saldo ASD"/>
      <sheetName val="Pagamenti"/>
    </sheetNames>
    <sheetDataSet>
      <sheetData sheetId="0"/>
      <sheetData sheetId="1">
        <row r="92">
          <cell r="I92">
            <v>1260</v>
          </cell>
        </row>
        <row r="93">
          <cell r="I93">
            <v>1260</v>
          </cell>
        </row>
        <row r="94">
          <cell r="I94">
            <v>1260</v>
          </cell>
        </row>
        <row r="95">
          <cell r="I95">
            <v>2160</v>
          </cell>
        </row>
        <row r="96">
          <cell r="I96">
            <v>1260</v>
          </cell>
        </row>
        <row r="97">
          <cell r="I97">
            <v>1050</v>
          </cell>
        </row>
        <row r="98">
          <cell r="I98">
            <v>1050</v>
          </cell>
        </row>
        <row r="99">
          <cell r="I99">
            <v>1950</v>
          </cell>
        </row>
        <row r="100">
          <cell r="I100">
            <v>1050</v>
          </cell>
        </row>
        <row r="101">
          <cell r="I101">
            <v>1050</v>
          </cell>
        </row>
        <row r="102">
          <cell r="I102">
            <v>1050</v>
          </cell>
        </row>
        <row r="103">
          <cell r="I103">
            <v>3000</v>
          </cell>
        </row>
        <row r="104">
          <cell r="I104">
            <v>2100</v>
          </cell>
        </row>
        <row r="105">
          <cell r="I105">
            <v>2100</v>
          </cell>
        </row>
        <row r="106">
          <cell r="I106">
            <v>1050</v>
          </cell>
        </row>
        <row r="107">
          <cell r="I107">
            <v>1050</v>
          </cell>
        </row>
        <row r="108">
          <cell r="I108">
            <v>1050</v>
          </cell>
        </row>
        <row r="109">
          <cell r="I109">
            <v>1950</v>
          </cell>
        </row>
        <row r="110">
          <cell r="I110">
            <v>1050</v>
          </cell>
        </row>
        <row r="111">
          <cell r="I111">
            <v>1050</v>
          </cell>
        </row>
        <row r="112">
          <cell r="I112">
            <v>2100</v>
          </cell>
        </row>
        <row r="113">
          <cell r="I113">
            <v>2100</v>
          </cell>
        </row>
        <row r="114">
          <cell r="I114">
            <v>3000</v>
          </cell>
        </row>
        <row r="115">
          <cell r="I115">
            <v>1575</v>
          </cell>
        </row>
        <row r="116">
          <cell r="I116">
            <v>2475</v>
          </cell>
        </row>
        <row r="117">
          <cell r="I117">
            <v>1575</v>
          </cell>
        </row>
        <row r="118">
          <cell r="I118">
            <v>1575</v>
          </cell>
        </row>
        <row r="119">
          <cell r="I119">
            <v>3000</v>
          </cell>
        </row>
        <row r="120">
          <cell r="I120">
            <v>2100</v>
          </cell>
        </row>
        <row r="121">
          <cell r="I121">
            <v>2100</v>
          </cell>
        </row>
        <row r="122">
          <cell r="I122">
            <v>1260</v>
          </cell>
        </row>
        <row r="123">
          <cell r="I123">
            <v>1260</v>
          </cell>
        </row>
        <row r="124">
          <cell r="I124">
            <v>1260</v>
          </cell>
        </row>
        <row r="125">
          <cell r="I125">
            <v>1260</v>
          </cell>
        </row>
        <row r="126">
          <cell r="I126">
            <v>1260</v>
          </cell>
        </row>
        <row r="127">
          <cell r="I127">
            <v>2160</v>
          </cell>
        </row>
        <row r="128">
          <cell r="I128">
            <v>1260</v>
          </cell>
        </row>
        <row r="129">
          <cell r="I129">
            <v>1260</v>
          </cell>
        </row>
        <row r="130">
          <cell r="I130">
            <v>1575</v>
          </cell>
        </row>
        <row r="131">
          <cell r="I131">
            <v>2475</v>
          </cell>
        </row>
        <row r="132">
          <cell r="I132">
            <v>1575</v>
          </cell>
        </row>
        <row r="133">
          <cell r="I133">
            <v>1575</v>
          </cell>
        </row>
        <row r="134">
          <cell r="I134">
            <v>1575</v>
          </cell>
        </row>
        <row r="135">
          <cell r="I135">
            <v>2475</v>
          </cell>
        </row>
        <row r="136">
          <cell r="I136">
            <v>1575</v>
          </cell>
        </row>
        <row r="137">
          <cell r="I137">
            <v>1575</v>
          </cell>
        </row>
        <row r="138">
          <cell r="I138">
            <v>1575</v>
          </cell>
        </row>
        <row r="139">
          <cell r="I139">
            <v>2100</v>
          </cell>
        </row>
        <row r="140">
          <cell r="I140">
            <v>2100</v>
          </cell>
        </row>
        <row r="141">
          <cell r="I141">
            <v>3000</v>
          </cell>
        </row>
      </sheetData>
      <sheetData sheetId="2">
        <row r="7">
          <cell r="H7">
            <v>2575.5517476000005</v>
          </cell>
        </row>
        <row r="8">
          <cell r="H8">
            <v>4056.2527499999997</v>
          </cell>
        </row>
        <row r="9">
          <cell r="H9">
            <v>2497.3271313299997</v>
          </cell>
        </row>
        <row r="10">
          <cell r="H10">
            <v>2577.9663319500005</v>
          </cell>
        </row>
        <row r="11">
          <cell r="H11">
            <v>4907.8125</v>
          </cell>
        </row>
        <row r="12">
          <cell r="H12">
            <v>2995.3125</v>
          </cell>
        </row>
        <row r="13">
          <cell r="H13">
            <v>2995.3125</v>
          </cell>
        </row>
        <row r="14">
          <cell r="H14">
            <v>3323.4375</v>
          </cell>
        </row>
        <row r="15">
          <cell r="H15">
            <v>3528.1232250000003</v>
          </cell>
        </row>
        <row r="16">
          <cell r="H16">
            <v>4305.2</v>
          </cell>
        </row>
        <row r="17">
          <cell r="H17">
            <v>3665.32776061</v>
          </cell>
        </row>
        <row r="18">
          <cell r="H18">
            <v>3276.1966459599998</v>
          </cell>
        </row>
        <row r="19">
          <cell r="H19">
            <v>5690.2573925059996</v>
          </cell>
        </row>
        <row r="20">
          <cell r="H20">
            <v>2162.2524916760003</v>
          </cell>
        </row>
        <row r="21">
          <cell r="H21">
            <v>3061.8019916929998</v>
          </cell>
        </row>
        <row r="22">
          <cell r="H22">
            <v>3061.2896583789998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4754F-609C-413F-9953-F8882A0D247A}">
  <sheetPr>
    <pageSetUpPr fitToPage="1"/>
  </sheetPr>
  <dimension ref="A1:D30"/>
  <sheetViews>
    <sheetView showGridLines="0" tabSelected="1" workbookViewId="0">
      <selection activeCell="J19" sqref="J19"/>
    </sheetView>
  </sheetViews>
  <sheetFormatPr defaultColWidth="8.85546875" defaultRowHeight="13.5" x14ac:dyDescent="0.25"/>
  <cols>
    <col min="1" max="1" width="4" style="3" customWidth="1"/>
    <col min="2" max="2" width="11.5703125" style="3" customWidth="1"/>
    <col min="3" max="4" width="24" style="3" customWidth="1"/>
    <col min="5" max="16384" width="8.85546875" style="3"/>
  </cols>
  <sheetData>
    <row r="1" spans="1:4" ht="19.149999999999999" customHeight="1" x14ac:dyDescent="0.25">
      <c r="A1" s="1" t="s">
        <v>29</v>
      </c>
      <c r="B1" s="2"/>
      <c r="C1" s="2"/>
      <c r="D1" s="2"/>
    </row>
    <row r="3" spans="1:4" ht="24.75" x14ac:dyDescent="0.25">
      <c r="B3" s="4" t="s">
        <v>0</v>
      </c>
      <c r="C3" s="5" t="s">
        <v>27</v>
      </c>
      <c r="D3" s="6" t="s">
        <v>28</v>
      </c>
    </row>
    <row r="4" spans="1:4" ht="12" customHeight="1" x14ac:dyDescent="0.25">
      <c r="B4" s="13" t="s">
        <v>1</v>
      </c>
      <c r="C4" s="7">
        <f>'[1]Erogazioni I Tranche ASD'!I135</f>
        <v>2475</v>
      </c>
      <c r="D4" s="8">
        <f>+'[1]Erogazioni Saldo ASD'!H15</f>
        <v>3528.1232250000003</v>
      </c>
    </row>
    <row r="5" spans="1:4" ht="12" customHeight="1" x14ac:dyDescent="0.25">
      <c r="B5" s="13" t="s">
        <v>2</v>
      </c>
      <c r="C5" s="7">
        <v>0</v>
      </c>
      <c r="D5" s="8">
        <f>'[1]Erogazioni Saldo ASD'!H13</f>
        <v>2995.3125</v>
      </c>
    </row>
    <row r="6" spans="1:4" x14ac:dyDescent="0.25">
      <c r="B6" s="13" t="s">
        <v>3</v>
      </c>
      <c r="C6" s="7">
        <f>+'[1]Erogazioni I Tranche ASD'!I137</f>
        <v>1575</v>
      </c>
      <c r="D6" s="8">
        <f>'[1]Erogazioni Saldo ASD'!H7+'[1]Erogazioni Saldo ASD'!H11</f>
        <v>7483.3642476000005</v>
      </c>
    </row>
    <row r="7" spans="1:4" x14ac:dyDescent="0.25">
      <c r="B7" s="13" t="s">
        <v>4</v>
      </c>
      <c r="C7" s="7">
        <f>+'[1]Erogazioni I Tranche ASD'!I105+'[1]Erogazioni I Tranche ASD'!I122</f>
        <v>3360</v>
      </c>
      <c r="D7" s="8">
        <f>+'[1]Erogazioni Saldo ASD'!H16</f>
        <v>4305.2</v>
      </c>
    </row>
    <row r="8" spans="1:4" x14ac:dyDescent="0.25">
      <c r="B8" s="13" t="s">
        <v>5</v>
      </c>
      <c r="C8" s="7">
        <f>+'[1]Erogazioni I Tranche ASD'!I93+'[1]Erogazioni I Tranche ASD'!I96+'[1]Erogazioni I Tranche ASD'!I112+'[1]Erogazioni I Tranche ASD'!I115+'[1]Erogazioni I Tranche ASD'!I126+'[1]Erogazioni I Tranche ASD'!I130</f>
        <v>9030</v>
      </c>
      <c r="D8" s="8">
        <f>'[1]Erogazioni Saldo ASD'!H8+'[1]Erogazioni Saldo ASD'!H19+'[1]Erogazioni Saldo ASD'!H20+'[1]Erogazioni Saldo ASD'!H21</f>
        <v>14970.564625874998</v>
      </c>
    </row>
    <row r="9" spans="1:4" x14ac:dyDescent="0.25">
      <c r="B9" s="13" t="s">
        <v>6</v>
      </c>
      <c r="C9" s="7">
        <f>+'[1]Erogazioni I Tranche ASD'!I114+'[1]Erogazioni I Tranche ASD'!I116+'[1]Erogazioni I Tranche ASD'!I117+'[1]Erogazioni I Tranche ASD'!I119</f>
        <v>10050</v>
      </c>
      <c r="D9" s="8">
        <f>'[1]Erogazioni Saldo ASD'!H9</f>
        <v>2497.3271313299997</v>
      </c>
    </row>
    <row r="10" spans="1:4" x14ac:dyDescent="0.25">
      <c r="B10" s="13" t="s">
        <v>7</v>
      </c>
      <c r="C10" s="7">
        <f>+'[1]Erogazioni I Tranche ASD'!I97</f>
        <v>1050</v>
      </c>
      <c r="D10" s="8">
        <v>0</v>
      </c>
    </row>
    <row r="11" spans="1:4" x14ac:dyDescent="0.25">
      <c r="B11" s="13" t="s">
        <v>8</v>
      </c>
      <c r="C11" s="7">
        <f>+'[1]Erogazioni I Tranche ASD'!I106</f>
        <v>1050</v>
      </c>
      <c r="D11" s="8">
        <v>0</v>
      </c>
    </row>
    <row r="12" spans="1:4" x14ac:dyDescent="0.25">
      <c r="B12" s="13" t="s">
        <v>9</v>
      </c>
      <c r="C12" s="7">
        <f>+'[1]Erogazioni I Tranche ASD'!I94+'[1]Erogazioni I Tranche ASD'!I113+'[1]Erogazioni I Tranche ASD'!I121</f>
        <v>5460</v>
      </c>
      <c r="D12" s="8">
        <v>0</v>
      </c>
    </row>
    <row r="13" spans="1:4" x14ac:dyDescent="0.25">
      <c r="B13" s="13" t="s">
        <v>10</v>
      </c>
      <c r="C13" s="7">
        <f>+'[1]Erogazioni I Tranche ASD'!I134</f>
        <v>1575</v>
      </c>
      <c r="D13" s="8">
        <v>0</v>
      </c>
    </row>
    <row r="14" spans="1:4" x14ac:dyDescent="0.25">
      <c r="B14" s="13" t="s">
        <v>11</v>
      </c>
      <c r="C14" s="7">
        <f>+'[1]Erogazioni I Tranche ASD'!I138</f>
        <v>1575</v>
      </c>
      <c r="D14" s="8">
        <v>0</v>
      </c>
    </row>
    <row r="15" spans="1:4" x14ac:dyDescent="0.25">
      <c r="B15" s="13" t="s">
        <v>12</v>
      </c>
      <c r="C15" s="7">
        <f>+'[1]Erogazioni I Tranche ASD'!I118+'[1]Erogazioni I Tranche ASD'!I120</f>
        <v>3675</v>
      </c>
      <c r="D15" s="8">
        <v>0</v>
      </c>
    </row>
    <row r="16" spans="1:4" x14ac:dyDescent="0.25">
      <c r="B16" s="13" t="s">
        <v>13</v>
      </c>
      <c r="C16" s="7">
        <f>+'[1]Erogazioni I Tranche ASD'!I98</f>
        <v>1050</v>
      </c>
      <c r="D16" s="8">
        <v>0</v>
      </c>
    </row>
    <row r="17" spans="2:4" x14ac:dyDescent="0.25">
      <c r="B17" s="13" t="s">
        <v>14</v>
      </c>
      <c r="C17" s="7">
        <f>+'[1]Erogazioni I Tranche ASD'!I107+'[1]Erogazioni I Tranche ASD'!I131+'[1]Erogazioni I Tranche ASD'!I136+'[1]Erogazioni I Tranche ASD'!I139</f>
        <v>7200</v>
      </c>
      <c r="D17" s="8">
        <f>'[1]Erogazioni Saldo ASD'!H14+'[1]Erogazioni Saldo ASD'!H10</f>
        <v>5901.4038319500005</v>
      </c>
    </row>
    <row r="18" spans="2:4" x14ac:dyDescent="0.25">
      <c r="B18" s="13" t="s">
        <v>15</v>
      </c>
      <c r="C18" s="7">
        <f>+'[1]Erogazioni I Tranche ASD'!I128+'[1]Erogazioni I Tranche ASD'!I129+'[1]Erogazioni I Tranche ASD'!I140</f>
        <v>4620</v>
      </c>
      <c r="D18" s="8">
        <v>0</v>
      </c>
    </row>
    <row r="19" spans="2:4" x14ac:dyDescent="0.25">
      <c r="B19" s="13" t="s">
        <v>16</v>
      </c>
      <c r="C19" s="7">
        <f>+'[1]Erogazioni I Tranche ASD'!I99</f>
        <v>1950</v>
      </c>
      <c r="D19" s="8">
        <v>0</v>
      </c>
    </row>
    <row r="20" spans="2:4" x14ac:dyDescent="0.25">
      <c r="B20" s="13" t="s">
        <v>17</v>
      </c>
      <c r="C20" s="7">
        <f>+'[1]Erogazioni I Tranche ASD'!I127+'[1]Erogazioni I Tranche ASD'!I108+'[1]Erogazioni I Tranche ASD'!I141</f>
        <v>6210</v>
      </c>
      <c r="D20" s="8">
        <v>0</v>
      </c>
    </row>
    <row r="21" spans="2:4" x14ac:dyDescent="0.25">
      <c r="B21" s="13" t="s">
        <v>18</v>
      </c>
      <c r="C21" s="7">
        <f>+'[1]Erogazioni I Tranche ASD'!I100+'[1]Erogazioni I Tranche ASD'!I104+'[1]Erogazioni I Tranche ASD'!I123</f>
        <v>4410</v>
      </c>
      <c r="D21" s="8">
        <f>'[1]Erogazioni Saldo ASD'!H12</f>
        <v>2995.3125</v>
      </c>
    </row>
    <row r="22" spans="2:4" x14ac:dyDescent="0.25">
      <c r="B22" s="13" t="s">
        <v>19</v>
      </c>
      <c r="C22" s="7">
        <f>+'[1]Erogazioni I Tranche ASD'!I101+'[1]Erogazioni I Tranche ASD'!I109</f>
        <v>3000</v>
      </c>
      <c r="D22" s="8">
        <f>+'[1]Erogazioni Saldo ASD'!H17</f>
        <v>3665.32776061</v>
      </c>
    </row>
    <row r="23" spans="2:4" x14ac:dyDescent="0.25">
      <c r="B23" s="13" t="s">
        <v>20</v>
      </c>
      <c r="C23" s="7">
        <f>+'[1]Erogazioni I Tranche ASD'!I92</f>
        <v>1260</v>
      </c>
      <c r="D23" s="8">
        <v>0</v>
      </c>
    </row>
    <row r="24" spans="2:4" x14ac:dyDescent="0.25">
      <c r="B24" s="13" t="s">
        <v>21</v>
      </c>
      <c r="C24" s="7">
        <f>+'[1]Erogazioni I Tranche ASD'!I110</f>
        <v>1050</v>
      </c>
      <c r="D24" s="8">
        <v>0</v>
      </c>
    </row>
    <row r="25" spans="2:4" x14ac:dyDescent="0.25">
      <c r="B25" s="13" t="s">
        <v>22</v>
      </c>
      <c r="C25" s="7">
        <f>+'[1]Erogazioni I Tranche ASD'!I111</f>
        <v>1050</v>
      </c>
      <c r="D25" s="8">
        <v>0</v>
      </c>
    </row>
    <row r="26" spans="2:4" x14ac:dyDescent="0.25">
      <c r="B26" s="13" t="s">
        <v>23</v>
      </c>
      <c r="C26" s="7">
        <f>+'[1]Erogazioni I Tranche ASD'!I125</f>
        <v>1260</v>
      </c>
      <c r="D26" s="8">
        <v>0</v>
      </c>
    </row>
    <row r="27" spans="2:4" x14ac:dyDescent="0.25">
      <c r="B27" s="13" t="s">
        <v>24</v>
      </c>
      <c r="C27" s="7">
        <f>+'[1]Erogazioni I Tranche ASD'!I95+'[1]Erogazioni I Tranche ASD'!I103+'[1]Erogazioni I Tranche ASD'!I124+'[1]Erogazioni I Tranche ASD'!I132+'[1]Erogazioni I Tranche ASD'!I133</f>
        <v>9570</v>
      </c>
      <c r="D27" s="8">
        <v>0</v>
      </c>
    </row>
    <row r="28" spans="2:4" x14ac:dyDescent="0.25">
      <c r="B28" s="13" t="s">
        <v>25</v>
      </c>
      <c r="C28" s="7">
        <f>+'[1]Erogazioni I Tranche ASD'!I102</f>
        <v>1050</v>
      </c>
      <c r="D28" s="8">
        <f>+'[1]Erogazioni Saldo ASD'!H18+'[1]Erogazioni Saldo ASD'!H22</f>
        <v>6337.4863043389996</v>
      </c>
    </row>
    <row r="29" spans="2:4" x14ac:dyDescent="0.25">
      <c r="B29" s="9" t="s">
        <v>26</v>
      </c>
      <c r="C29" s="10">
        <f>SUM(C4:C28)</f>
        <v>84555</v>
      </c>
      <c r="D29" s="11">
        <f>SUM(D4:D28)</f>
        <v>54679.422126704005</v>
      </c>
    </row>
    <row r="30" spans="2:4" x14ac:dyDescent="0.25">
      <c r="D30" s="12"/>
    </row>
  </sheetData>
  <pageMargins left="0.7" right="0.7" top="0.75" bottom="0.75" header="0.3" footer="0.3"/>
  <pageSetup paperSize="9" scale="98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Sport nei Parchi_CdA 04.04.24</vt:lpstr>
      <vt:lpstr>'Sport nei Parchi_CdA 04.04.24'!Area_stampa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Pulicati Andrea</dc:creator>
  <cp:lastModifiedBy>Carbonari Maria Cristina</cp:lastModifiedBy>
  <dcterms:created xsi:type="dcterms:W3CDTF">2024-04-10T15:15:28Z</dcterms:created>
  <dcterms:modified xsi:type="dcterms:W3CDTF">2024-04-24T15:38:04Z</dcterms:modified>
</cp:coreProperties>
</file>