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sparenza e corruzione\pubblicazioni\pubblicazioni SPORT E SALUTE\Sovvenzioni_contributi\enti sportivi\FSN\2019\Dati pubblicati\agg_GN 17.12.19\"/>
    </mc:Choice>
  </mc:AlternateContent>
  <bookViews>
    <workbookView xWindow="0" yWindow="0" windowWidth="28800" windowHeight="12300"/>
  </bookViews>
  <sheets>
    <sheet name="fsn - 2019_SPORT e SALUTE" sheetId="1" r:id="rId1"/>
    <sheet name="EPS - 2019 SPORT e SALUTE" sheetId="2" state="hidden" r:id="rId2"/>
  </sheets>
  <definedNames>
    <definedName name="_xlnm._FilterDatabase" localSheetId="0" hidden="1">'fsn - 2019_SPORT e SALUTE'!$A$1:$AA$45</definedName>
    <definedName name="_xlnm.Print_Area" localSheetId="0">'fsn - 2019_SPORT e SALUTE'!$A$1:$C$2</definedName>
  </definedNames>
  <calcPr calcId="162913"/>
</workbook>
</file>

<file path=xl/calcChain.xml><?xml version="1.0" encoding="utf-8"?>
<calcChain xmlns="http://schemas.openxmlformats.org/spreadsheetml/2006/main">
  <c r="B19" i="2" l="1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21" i="2" l="1"/>
  <c r="B32" i="1"/>
  <c r="B13" i="1"/>
  <c r="B9" i="1"/>
  <c r="B3" i="1"/>
</calcChain>
</file>

<file path=xl/sharedStrings.xml><?xml version="1.0" encoding="utf-8"?>
<sst xmlns="http://schemas.openxmlformats.org/spreadsheetml/2006/main" count="468" uniqueCount="100">
  <si>
    <t>x</t>
  </si>
  <si>
    <t xml:space="preserve">ACI -  Automobil Club </t>
  </si>
  <si>
    <t>AeCI -  Aereo Club</t>
  </si>
  <si>
    <t>X</t>
  </si>
  <si>
    <t>FMSI - Medico  Sportiva</t>
  </si>
  <si>
    <t>FICr - Cronometristi</t>
  </si>
  <si>
    <t>UITS - Tiro a Segno</t>
  </si>
  <si>
    <t>FPI - Pugilato</t>
  </si>
  <si>
    <t>FMI - Motociclismo</t>
  </si>
  <si>
    <t>FIV - Vela</t>
  </si>
  <si>
    <t>FITri - Triathlon</t>
  </si>
  <si>
    <t>FITeT - Tennistavolo</t>
  </si>
  <si>
    <t>FITAV - Tiro a Volo</t>
  </si>
  <si>
    <t>FITARCO - Tiro con l'Arco</t>
  </si>
  <si>
    <t>FITA - Taekwondo</t>
  </si>
  <si>
    <t>FIT - Tennis</t>
  </si>
  <si>
    <t>FISW - Sci Nautico e Wakeboard</t>
  </si>
  <si>
    <t>FISI - Sport Invernali</t>
  </si>
  <si>
    <t>FISG - Sport  Ghiaccio</t>
  </si>
  <si>
    <t>FISE - Sport Equestri</t>
  </si>
  <si>
    <t>FIS - Scherma</t>
  </si>
  <si>
    <t>FIR - Rugby</t>
  </si>
  <si>
    <t>FIPSAS - Pesca Sportiva - Att. Subacquee</t>
  </si>
  <si>
    <t>FIPM - Pentathlon Moderno</t>
  </si>
  <si>
    <t>FIPE - Pesistica</t>
  </si>
  <si>
    <t>FIPAV - Pallavolo</t>
  </si>
  <si>
    <t>FIP - Pallacanestro</t>
  </si>
  <si>
    <t>FIN - Nuoto</t>
  </si>
  <si>
    <t>FIM - Motonautica</t>
  </si>
  <si>
    <t>FIJLKAM - Judo - Lotta - Karate - Arti Marz.</t>
  </si>
  <si>
    <t>FISR - Sport Rotellistici</t>
  </si>
  <si>
    <t>FIH - Hockey (prato / indoor)</t>
  </si>
  <si>
    <t>FIGS - Squash</t>
  </si>
  <si>
    <t>FIGH - Handball / Pallamano</t>
  </si>
  <si>
    <t>FIGC - Giuoco Calcio</t>
  </si>
  <si>
    <t>FIG - Golf</t>
  </si>
  <si>
    <t>FIDS - Danza Sportiva</t>
  </si>
  <si>
    <t xml:space="preserve">FIDASC - Discipl. Armi Sportive Caccia </t>
  </si>
  <si>
    <t>FIDAL - Atletica Leggera</t>
  </si>
  <si>
    <t>FICK - Canoa - Kayak</t>
  </si>
  <si>
    <t>FIC - Canottaggio</t>
  </si>
  <si>
    <t>FIBS - Baseball - Softball</t>
  </si>
  <si>
    <t>FIBa - Badminton</t>
  </si>
  <si>
    <t>FIB - Bocce</t>
  </si>
  <si>
    <t>FGI - Ginnastica</t>
  </si>
  <si>
    <t>FCI - Ciclismo</t>
  </si>
  <si>
    <t>Del. 467 del 26 novembre 2019</t>
  </si>
  <si>
    <t>Del. 465 del 26 novembre 2019</t>
  </si>
  <si>
    <t>CdA SeS del 18 ottobre 2019</t>
  </si>
  <si>
    <t>Del. 381 del 2 ottobre 2019</t>
  </si>
  <si>
    <t>Del. 380 del 2 ottobre 2019</t>
  </si>
  <si>
    <t>Del. 357 del 2 agosto 2019</t>
  </si>
  <si>
    <t>Del. 244 del 11 giugno 2019</t>
  </si>
  <si>
    <t>Del. 191 del 16 maggio 2019</t>
  </si>
  <si>
    <t>Del. 190 del 16 maggio 2019</t>
  </si>
  <si>
    <t>Del. 189 del 16 maggio 2019</t>
  </si>
  <si>
    <t>Del. 160 del 16 aprile 2019</t>
  </si>
  <si>
    <t>Del. 159 del 16 aprile 2019</t>
  </si>
  <si>
    <t>Del. 110 del 26 marzo 2019</t>
  </si>
  <si>
    <t>Del. 109 del 26 marzo 2019</t>
  </si>
  <si>
    <t>Del. 108 del 26 marzo 2019</t>
  </si>
  <si>
    <t>Del. 107 del 26 marzo 2019</t>
  </si>
  <si>
    <t>Del. 37 del 26 febbraio 2019</t>
  </si>
  <si>
    <t>Del. 36 del 26 febbraio 2019</t>
  </si>
  <si>
    <t>Del. 35 del 26 febbraio 2019</t>
  </si>
  <si>
    <t>Del. 476 del 21 novembre 2018</t>
  </si>
  <si>
    <t>Del. 477 del 17 dicembre 2015</t>
  </si>
  <si>
    <t>periodo di competenza dell'importo assegnato</t>
  </si>
  <si>
    <t>ragione sociale beneficiario</t>
  </si>
  <si>
    <t>COMPETENZA SPORT E SALUTE</t>
  </si>
  <si>
    <t>importo assegnato
(Aggiornamento alla GN CONI del 17 dicembre 2019)</t>
  </si>
  <si>
    <t>importo assegnato</t>
  </si>
  <si>
    <t>estremi del titolo alla base dell'assegnazione</t>
  </si>
  <si>
    <t>Del. 60 del 26/02/2019</t>
  </si>
  <si>
    <t>Del. 137 del 26/03/2019</t>
  </si>
  <si>
    <t>Del. 138 del 26/03/2019</t>
  </si>
  <si>
    <t>Del. 320 del 16/07/2019</t>
  </si>
  <si>
    <t>Del. 509 del 17/12/2019</t>
  </si>
  <si>
    <t>Del. 510 del 17/12/2019</t>
  </si>
  <si>
    <t>Del. 511 del 17/12/2019</t>
  </si>
  <si>
    <t xml:space="preserve">ALLEANZA  SPORTIVA  ITALIANA (A.S.I.) </t>
  </si>
  <si>
    <t>ASSOCIAZIONE  CENTRI  SPORTIVI  ITALIANI (A.C.S.I.)</t>
  </si>
  <si>
    <t>ASSOCIAZIONE  ITALIANA  CULTURA  SPORT (A.I.C.S.)</t>
  </si>
  <si>
    <t>CENTRI SPORTIVI AZIENDALI INDUSTRIALI (C.S.A.IN.)</t>
  </si>
  <si>
    <t>CENTRO  NAZIONALE  SPORTIVO  LIBERTAS (C.N.S. LIBERTAS)</t>
  </si>
  <si>
    <t xml:space="preserve">CENTRO  SPORTIVO  ITALIANO (C.S.I.) </t>
  </si>
  <si>
    <t>CENTRO SPORTIVO EDUCATIVO NAZIONALE (C.S.E.N.)</t>
  </si>
  <si>
    <t>ENTE NAZ.LE DEMOCRATICO DI AZIONE SOCIALE (E.N.D.A.S.)</t>
  </si>
  <si>
    <t>MOVIMENTO SPORT POPOLARE ITALIA (M.S.P.I.)</t>
  </si>
  <si>
    <t xml:space="preserve">POLISPORTIVE  GIOVANILI  SALESIANE (P.G.S.)  </t>
  </si>
  <si>
    <t>UNIONE  ITALIANA  SPORT PER  TUTTI (U.I.S.P.)</t>
  </si>
  <si>
    <t>UNIONE SPORTIVA ACLI (U.S. ACLI )</t>
  </si>
  <si>
    <t xml:space="preserve">ATTIVITA' SPORTIVE CONFEDERATE (A.S.C.) </t>
  </si>
  <si>
    <t>ORGANIZZAZIONE PER L'EDUCAZIONE ALLO SPORT (O.P.E.S.)</t>
  </si>
  <si>
    <t>C.U.S.I.  (Centro Universitario Sportivo Italiano)</t>
  </si>
  <si>
    <t>Totale</t>
  </si>
  <si>
    <t>Del. 433 del 26 ottobre 2018</t>
  </si>
  <si>
    <t>Del. 491 del 21 novembre 2018</t>
  </si>
  <si>
    <t>CdA del 18 ottobre 2019</t>
  </si>
  <si>
    <t>CdA del 8 novembre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</si>
</sst>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 tint="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0" fontId="4" fillId="0" borderId="0"/>
  </cellStyleXfs>
  <cellXfs count="43"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64" fontId="5" fillId="0" borderId="1" xfId="2" applyNumberFormat="1" applyFont="1" applyFill="1" applyBorder="1" applyAlignment="1">
      <alignment vertical="center"/>
    </xf>
    <xf numFmtId="164" fontId="1" fillId="0" borderId="1" xfId="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textRotation="90" wrapText="1"/>
    </xf>
    <xf numFmtId="0" fontId="0" fillId="0" borderId="2" xfId="0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3" fillId="2" borderId="0" xfId="0" applyFont="1" applyFill="1" applyAlignment="1"/>
    <xf numFmtId="0" fontId="3" fillId="0" borderId="0" xfId="0" applyFont="1" applyFill="1" applyAlignment="1"/>
    <xf numFmtId="0" fontId="0" fillId="0" borderId="1" xfId="0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textRotation="90" wrapText="1"/>
    </xf>
    <xf numFmtId="0" fontId="0" fillId="0" borderId="6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43" fontId="4" fillId="3" borderId="1" xfId="1" applyFont="1" applyFill="1" applyBorder="1" applyAlignment="1">
      <alignment horizontal="left"/>
    </xf>
    <xf numFmtId="164" fontId="0" fillId="0" borderId="1" xfId="1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left"/>
    </xf>
    <xf numFmtId="0" fontId="0" fillId="0" borderId="0" xfId="0" applyFill="1"/>
    <xf numFmtId="165" fontId="4" fillId="3" borderId="1" xfId="3" applyNumberFormat="1" applyFont="1" applyFill="1" applyBorder="1" applyAlignment="1">
      <alignment horizontal="left"/>
    </xf>
    <xf numFmtId="0" fontId="0" fillId="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6">
    <cellStyle name="Migliaia" xfId="1" builtinId="3"/>
    <cellStyle name="Migliaia [0] 2" xfId="3"/>
    <cellStyle name="Migliaia 2" xfId="2"/>
    <cellStyle name="Normale" xfId="0" builtinId="0"/>
    <cellStyle name="Normale 2" xfId="4"/>
    <cellStyle name="Normale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5"/>
  <sheetViews>
    <sheetView tabSelected="1" zoomScaleNormal="100" workbookViewId="0">
      <pane xSplit="2" ySplit="1" topLeftCell="C2" activePane="bottomRight" state="frozen"/>
      <selection activeCell="X3" sqref="X3"/>
      <selection pane="topRight" activeCell="X3" sqref="X3"/>
      <selection pane="bottomLeft" activeCell="X3" sqref="X3"/>
      <selection pane="bottomRight" activeCell="V1" sqref="V1"/>
    </sheetView>
  </sheetViews>
  <sheetFormatPr defaultColWidth="9.140625" defaultRowHeight="15" x14ac:dyDescent="0.25"/>
  <cols>
    <col min="1" max="1" width="47.42578125" style="1" customWidth="1"/>
    <col min="2" max="2" width="18.140625" style="5" customWidth="1"/>
    <col min="3" max="3" width="13.28515625" style="4" customWidth="1"/>
    <col min="4" max="4" width="7.7109375" style="2" customWidth="1"/>
    <col min="5" max="5" width="9.140625" style="3"/>
    <col min="6" max="18" width="7.7109375" style="2" customWidth="1"/>
    <col min="19" max="19" width="7.85546875" style="2" customWidth="1"/>
    <col min="20" max="27" width="7.7109375" style="2" customWidth="1"/>
    <col min="28" max="16384" width="9.140625" style="1"/>
  </cols>
  <sheetData>
    <row r="1" spans="1:27" ht="84" customHeight="1" x14ac:dyDescent="0.25">
      <c r="A1" s="15" t="s">
        <v>68</v>
      </c>
      <c r="B1" s="16" t="s">
        <v>70</v>
      </c>
      <c r="C1" s="15" t="s">
        <v>67</v>
      </c>
      <c r="D1" s="14" t="s">
        <v>66</v>
      </c>
      <c r="E1" s="14" t="s">
        <v>65</v>
      </c>
      <c r="F1" s="14" t="s">
        <v>64</v>
      </c>
      <c r="G1" s="14" t="s">
        <v>63</v>
      </c>
      <c r="H1" s="14" t="s">
        <v>62</v>
      </c>
      <c r="I1" s="14" t="s">
        <v>61</v>
      </c>
      <c r="J1" s="14" t="s">
        <v>60</v>
      </c>
      <c r="K1" s="14" t="s">
        <v>59</v>
      </c>
      <c r="L1" s="14" t="s">
        <v>58</v>
      </c>
      <c r="M1" s="14" t="s">
        <v>57</v>
      </c>
      <c r="N1" s="14" t="s">
        <v>56</v>
      </c>
      <c r="O1" s="14" t="s">
        <v>55</v>
      </c>
      <c r="P1" s="14" t="s">
        <v>54</v>
      </c>
      <c r="Q1" s="14" t="s">
        <v>53</v>
      </c>
      <c r="R1" s="14" t="s">
        <v>52</v>
      </c>
      <c r="S1" s="14" t="s">
        <v>51</v>
      </c>
      <c r="T1" s="14" t="s">
        <v>96</v>
      </c>
      <c r="U1" s="14" t="s">
        <v>97</v>
      </c>
      <c r="V1" s="14" t="s">
        <v>50</v>
      </c>
      <c r="W1" s="14" t="s">
        <v>49</v>
      </c>
      <c r="X1" s="14" t="s">
        <v>98</v>
      </c>
      <c r="Y1" s="14" t="s">
        <v>99</v>
      </c>
      <c r="Z1" s="14" t="s">
        <v>47</v>
      </c>
      <c r="AA1" s="14" t="s">
        <v>46</v>
      </c>
    </row>
    <row r="2" spans="1:27" x14ac:dyDescent="0.25">
      <c r="A2" s="11" t="s">
        <v>45</v>
      </c>
      <c r="B2" s="10">
        <v>10643016.405163363</v>
      </c>
      <c r="C2" s="9">
        <v>2019</v>
      </c>
      <c r="D2" s="8"/>
      <c r="E2" s="7" t="s">
        <v>0</v>
      </c>
      <c r="F2" s="7" t="s">
        <v>0</v>
      </c>
      <c r="G2" s="7" t="s">
        <v>0</v>
      </c>
      <c r="H2" s="8"/>
      <c r="I2" s="12"/>
      <c r="J2" s="8"/>
      <c r="K2" s="8"/>
      <c r="L2" s="8"/>
      <c r="M2" s="8"/>
      <c r="N2" s="8"/>
      <c r="O2" s="8"/>
      <c r="P2" s="8"/>
      <c r="Q2" s="8"/>
      <c r="R2" s="8"/>
      <c r="S2" s="8" t="s">
        <v>3</v>
      </c>
      <c r="T2" s="8" t="s">
        <v>3</v>
      </c>
      <c r="U2" s="8"/>
      <c r="V2" s="8"/>
      <c r="W2" s="8"/>
      <c r="X2" s="7" t="s">
        <v>0</v>
      </c>
      <c r="Y2" s="7"/>
      <c r="Z2" s="7"/>
      <c r="AA2" s="7"/>
    </row>
    <row r="3" spans="1:27" x14ac:dyDescent="0.25">
      <c r="A3" s="11" t="s">
        <v>44</v>
      </c>
      <c r="B3" s="10">
        <f>7000165.3334212+285</f>
        <v>7000450.3334211996</v>
      </c>
      <c r="C3" s="9">
        <v>2019</v>
      </c>
      <c r="D3" s="8"/>
      <c r="E3" s="7" t="s">
        <v>0</v>
      </c>
      <c r="F3" s="7" t="s">
        <v>0</v>
      </c>
      <c r="G3" s="7" t="s">
        <v>0</v>
      </c>
      <c r="H3" s="8"/>
      <c r="I3" s="8" t="s">
        <v>3</v>
      </c>
      <c r="J3" s="8"/>
      <c r="K3" s="8"/>
      <c r="L3" s="8"/>
      <c r="M3" s="8"/>
      <c r="N3" s="8"/>
      <c r="O3" s="8"/>
      <c r="P3" s="8"/>
      <c r="Q3" s="8"/>
      <c r="R3" s="8"/>
      <c r="S3" s="8" t="s">
        <v>3</v>
      </c>
      <c r="T3" s="8" t="s">
        <v>3</v>
      </c>
      <c r="U3" s="8"/>
      <c r="V3" s="8"/>
      <c r="W3" s="8"/>
      <c r="X3" s="7" t="s">
        <v>0</v>
      </c>
      <c r="Y3" s="7"/>
      <c r="Z3" s="7"/>
      <c r="AA3" s="7"/>
    </row>
    <row r="4" spans="1:27" x14ac:dyDescent="0.25">
      <c r="A4" s="11" t="s">
        <v>43</v>
      </c>
      <c r="B4" s="13">
        <v>3845505.4171950575</v>
      </c>
      <c r="C4" s="9">
        <v>2019</v>
      </c>
      <c r="D4" s="8"/>
      <c r="E4" s="7" t="s">
        <v>0</v>
      </c>
      <c r="F4" s="7" t="s">
        <v>0</v>
      </c>
      <c r="G4" s="7" t="s">
        <v>0</v>
      </c>
      <c r="H4" s="8"/>
      <c r="I4" s="12"/>
      <c r="J4" s="8"/>
      <c r="K4" s="8"/>
      <c r="L4" s="8"/>
      <c r="M4" s="8"/>
      <c r="N4" s="8" t="s">
        <v>3</v>
      </c>
      <c r="O4" s="8"/>
      <c r="P4" s="8"/>
      <c r="Q4" s="8"/>
      <c r="R4" s="8"/>
      <c r="S4" s="8" t="s">
        <v>3</v>
      </c>
      <c r="T4" s="8" t="s">
        <v>3</v>
      </c>
      <c r="U4" s="8"/>
      <c r="V4" s="8"/>
      <c r="W4" s="8"/>
      <c r="X4" s="7" t="s">
        <v>0</v>
      </c>
      <c r="Y4" s="7"/>
      <c r="Z4" s="7"/>
      <c r="AA4" s="7"/>
    </row>
    <row r="5" spans="1:27" x14ac:dyDescent="0.25">
      <c r="A5" s="11" t="s">
        <v>42</v>
      </c>
      <c r="B5" s="10">
        <v>2946737.6564390808</v>
      </c>
      <c r="C5" s="9">
        <v>2019</v>
      </c>
      <c r="D5" s="8"/>
      <c r="E5" s="7" t="s">
        <v>0</v>
      </c>
      <c r="F5" s="7" t="s">
        <v>0</v>
      </c>
      <c r="G5" s="7" t="s">
        <v>0</v>
      </c>
      <c r="H5" s="8"/>
      <c r="I5" s="12"/>
      <c r="J5" s="8"/>
      <c r="K5" s="8"/>
      <c r="L5" s="8"/>
      <c r="M5" s="8"/>
      <c r="N5" s="8"/>
      <c r="O5" s="8"/>
      <c r="P5" s="8"/>
      <c r="Q5" s="8"/>
      <c r="R5" s="8"/>
      <c r="S5" s="8" t="s">
        <v>3</v>
      </c>
      <c r="T5" s="8" t="s">
        <v>3</v>
      </c>
      <c r="U5" s="8"/>
      <c r="V5" s="8" t="s">
        <v>3</v>
      </c>
      <c r="W5" s="8"/>
      <c r="X5" s="7" t="s">
        <v>0</v>
      </c>
      <c r="Y5" s="7"/>
      <c r="Z5" s="7"/>
      <c r="AA5" s="7"/>
    </row>
    <row r="6" spans="1:27" x14ac:dyDescent="0.25">
      <c r="A6" s="11" t="s">
        <v>41</v>
      </c>
      <c r="B6" s="10">
        <v>5298941.7997285463</v>
      </c>
      <c r="C6" s="9">
        <v>2019</v>
      </c>
      <c r="D6" s="8" t="s">
        <v>3</v>
      </c>
      <c r="E6" s="7" t="s">
        <v>0</v>
      </c>
      <c r="F6" s="7" t="s">
        <v>0</v>
      </c>
      <c r="G6" s="7" t="s">
        <v>0</v>
      </c>
      <c r="H6" s="8"/>
      <c r="I6" s="8" t="s">
        <v>3</v>
      </c>
      <c r="J6" s="8"/>
      <c r="K6" s="8"/>
      <c r="L6" s="8"/>
      <c r="M6" s="8"/>
      <c r="N6" s="8"/>
      <c r="O6" s="8"/>
      <c r="P6" s="8"/>
      <c r="Q6" s="8"/>
      <c r="R6" s="8"/>
      <c r="S6" s="8" t="s">
        <v>3</v>
      </c>
      <c r="T6" s="8" t="s">
        <v>3</v>
      </c>
      <c r="U6" s="8"/>
      <c r="V6" s="8"/>
      <c r="W6" s="8"/>
      <c r="X6" s="7" t="s">
        <v>0</v>
      </c>
      <c r="Y6" s="7"/>
      <c r="Z6" s="7" t="s">
        <v>0</v>
      </c>
      <c r="AA6" s="7"/>
    </row>
    <row r="7" spans="1:27" x14ac:dyDescent="0.25">
      <c r="A7" s="11" t="s">
        <v>40</v>
      </c>
      <c r="B7" s="10">
        <v>6560966.0851665558</v>
      </c>
      <c r="C7" s="9">
        <v>2019</v>
      </c>
      <c r="D7" s="8"/>
      <c r="E7" s="7" t="s">
        <v>0</v>
      </c>
      <c r="F7" s="7" t="s">
        <v>0</v>
      </c>
      <c r="G7" s="7" t="s">
        <v>0</v>
      </c>
      <c r="H7" s="8"/>
      <c r="I7" s="12"/>
      <c r="J7" s="8"/>
      <c r="K7" s="8"/>
      <c r="L7" s="8"/>
      <c r="M7" s="8" t="s">
        <v>3</v>
      </c>
      <c r="N7" s="8"/>
      <c r="O7" s="8"/>
      <c r="P7" s="8"/>
      <c r="Q7" s="8"/>
      <c r="R7" s="8"/>
      <c r="S7" s="8" t="s">
        <v>3</v>
      </c>
      <c r="T7" s="8" t="s">
        <v>3</v>
      </c>
      <c r="U7" s="8"/>
      <c r="V7" s="8"/>
      <c r="W7" s="8"/>
      <c r="X7" s="7" t="s">
        <v>0</v>
      </c>
      <c r="Y7" s="7"/>
      <c r="Z7" s="7" t="s">
        <v>0</v>
      </c>
      <c r="AA7" s="7"/>
    </row>
    <row r="8" spans="1:27" x14ac:dyDescent="0.25">
      <c r="A8" s="11" t="s">
        <v>39</v>
      </c>
      <c r="B8" s="10">
        <v>4948311.4006466009</v>
      </c>
      <c r="C8" s="9">
        <v>2019</v>
      </c>
      <c r="D8" s="8"/>
      <c r="E8" s="7" t="s">
        <v>0</v>
      </c>
      <c r="F8" s="7" t="s">
        <v>0</v>
      </c>
      <c r="G8" s="7" t="s">
        <v>0</v>
      </c>
      <c r="H8" s="8"/>
      <c r="I8" s="12"/>
      <c r="J8" s="8"/>
      <c r="K8" s="8"/>
      <c r="L8" s="8"/>
      <c r="M8" s="8" t="s">
        <v>3</v>
      </c>
      <c r="N8" s="8"/>
      <c r="O8" s="8"/>
      <c r="P8" s="8"/>
      <c r="Q8" s="8"/>
      <c r="R8" s="8"/>
      <c r="S8" s="8" t="s">
        <v>3</v>
      </c>
      <c r="T8" s="8" t="s">
        <v>3</v>
      </c>
      <c r="U8" s="8"/>
      <c r="V8" s="8"/>
      <c r="W8" s="8"/>
      <c r="X8" s="7" t="s">
        <v>0</v>
      </c>
      <c r="Y8" s="7"/>
      <c r="Z8" s="7" t="s">
        <v>0</v>
      </c>
      <c r="AA8" s="7"/>
    </row>
    <row r="9" spans="1:27" x14ac:dyDescent="0.25">
      <c r="A9" s="11" t="s">
        <v>38</v>
      </c>
      <c r="B9" s="10">
        <f>13320609.7495823+90</f>
        <v>13320699.7495823</v>
      </c>
      <c r="C9" s="9">
        <v>2019</v>
      </c>
      <c r="D9" s="8"/>
      <c r="E9" s="7" t="s">
        <v>0</v>
      </c>
      <c r="F9" s="7" t="s">
        <v>0</v>
      </c>
      <c r="G9" s="7" t="s">
        <v>0</v>
      </c>
      <c r="H9" s="8"/>
      <c r="I9" s="8" t="s">
        <v>3</v>
      </c>
      <c r="J9" s="8" t="s">
        <v>3</v>
      </c>
      <c r="K9" s="8"/>
      <c r="L9" s="8"/>
      <c r="M9" s="8"/>
      <c r="N9" s="8"/>
      <c r="O9" s="8"/>
      <c r="P9" s="8"/>
      <c r="Q9" s="8"/>
      <c r="R9" s="8"/>
      <c r="S9" s="8" t="s">
        <v>3</v>
      </c>
      <c r="T9" s="8" t="s">
        <v>3</v>
      </c>
      <c r="U9" s="8"/>
      <c r="V9" s="8"/>
      <c r="W9" s="8"/>
      <c r="X9" s="7" t="s">
        <v>0</v>
      </c>
      <c r="Y9" s="7"/>
      <c r="Z9" s="7" t="s">
        <v>0</v>
      </c>
      <c r="AA9" s="7"/>
    </row>
    <row r="10" spans="1:27" x14ac:dyDescent="0.25">
      <c r="A10" s="11" t="s">
        <v>37</v>
      </c>
      <c r="B10" s="10">
        <v>1268631.4538394986</v>
      </c>
      <c r="C10" s="9">
        <v>2019</v>
      </c>
      <c r="D10" s="8"/>
      <c r="E10" s="7" t="s">
        <v>0</v>
      </c>
      <c r="F10" s="7" t="s">
        <v>0</v>
      </c>
      <c r="G10" s="7" t="s">
        <v>0</v>
      </c>
      <c r="H10" s="8"/>
      <c r="I10" s="12"/>
      <c r="J10" s="8"/>
      <c r="K10" s="8"/>
      <c r="L10" s="8"/>
      <c r="M10" s="8"/>
      <c r="N10" s="8"/>
      <c r="O10" s="8"/>
      <c r="P10" s="8"/>
      <c r="Q10" s="8"/>
      <c r="R10" s="8"/>
      <c r="S10" s="8" t="s">
        <v>3</v>
      </c>
      <c r="T10" s="8" t="s">
        <v>3</v>
      </c>
      <c r="U10" s="8"/>
      <c r="V10" s="8"/>
      <c r="W10" s="8"/>
      <c r="X10" s="7" t="s">
        <v>0</v>
      </c>
      <c r="Y10" s="7"/>
      <c r="Z10" s="7"/>
      <c r="AA10" s="7"/>
    </row>
    <row r="11" spans="1:27" x14ac:dyDescent="0.25">
      <c r="A11" s="11" t="s">
        <v>36</v>
      </c>
      <c r="B11" s="10">
        <v>2172893.6821116405</v>
      </c>
      <c r="C11" s="9">
        <v>2019</v>
      </c>
      <c r="D11" s="8"/>
      <c r="E11" s="7" t="s">
        <v>0</v>
      </c>
      <c r="F11" s="7" t="s">
        <v>0</v>
      </c>
      <c r="G11" s="7" t="s">
        <v>0</v>
      </c>
      <c r="H11" s="8"/>
      <c r="I11" s="12"/>
      <c r="J11" s="8"/>
      <c r="K11" s="8"/>
      <c r="L11" s="8"/>
      <c r="M11" s="8"/>
      <c r="N11" s="8"/>
      <c r="O11" s="8"/>
      <c r="P11" s="8"/>
      <c r="Q11" s="8" t="s">
        <v>3</v>
      </c>
      <c r="R11" s="8"/>
      <c r="S11" s="8" t="s">
        <v>3</v>
      </c>
      <c r="T11" s="8" t="s">
        <v>3</v>
      </c>
      <c r="U11" s="8"/>
      <c r="V11" s="8"/>
      <c r="W11" s="8"/>
      <c r="X11" s="7" t="s">
        <v>0</v>
      </c>
      <c r="Y11" s="7"/>
      <c r="Z11" s="7"/>
      <c r="AA11" s="7"/>
    </row>
    <row r="12" spans="1:27" x14ac:dyDescent="0.25">
      <c r="A12" s="11" t="s">
        <v>35</v>
      </c>
      <c r="B12" s="10">
        <v>9748742.6034020018</v>
      </c>
      <c r="C12" s="9">
        <v>2019</v>
      </c>
      <c r="D12" s="8"/>
      <c r="E12" s="7" t="s">
        <v>0</v>
      </c>
      <c r="F12" s="7" t="s">
        <v>0</v>
      </c>
      <c r="G12" s="7" t="s">
        <v>0</v>
      </c>
      <c r="H12" s="8"/>
      <c r="I12" s="12"/>
      <c r="J12" s="8"/>
      <c r="K12" s="8" t="s">
        <v>3</v>
      </c>
      <c r="L12" s="8"/>
      <c r="M12" s="8"/>
      <c r="N12" s="8"/>
      <c r="O12" s="8"/>
      <c r="P12" s="8"/>
      <c r="Q12" s="8" t="s">
        <v>3</v>
      </c>
      <c r="R12" s="8"/>
      <c r="S12" s="8" t="s">
        <v>3</v>
      </c>
      <c r="T12" s="8"/>
      <c r="U12" s="8"/>
      <c r="V12" s="8"/>
      <c r="W12" s="8"/>
      <c r="X12" s="7" t="s">
        <v>0</v>
      </c>
      <c r="Y12" s="7"/>
      <c r="Z12" s="7"/>
      <c r="AA12" s="7"/>
    </row>
    <row r="13" spans="1:27" x14ac:dyDescent="0.25">
      <c r="A13" s="11" t="s">
        <v>34</v>
      </c>
      <c r="B13" s="10">
        <f>42614687.0176225+83</f>
        <v>42614770.017622501</v>
      </c>
      <c r="C13" s="9">
        <v>2019</v>
      </c>
      <c r="D13" s="8"/>
      <c r="E13" s="7" t="s">
        <v>0</v>
      </c>
      <c r="F13" s="7" t="s">
        <v>0</v>
      </c>
      <c r="G13" s="7" t="s">
        <v>0</v>
      </c>
      <c r="H13" s="8"/>
      <c r="I13" s="12"/>
      <c r="J13" s="8"/>
      <c r="K13" s="8"/>
      <c r="L13" s="8"/>
      <c r="M13" s="8"/>
      <c r="N13" s="8"/>
      <c r="O13" s="8"/>
      <c r="P13" s="8"/>
      <c r="Q13" s="8"/>
      <c r="R13" s="8"/>
      <c r="S13" s="8"/>
      <c r="T13" s="8" t="s">
        <v>3</v>
      </c>
      <c r="U13" s="8"/>
      <c r="V13" s="8"/>
      <c r="W13" s="8"/>
      <c r="X13" s="7" t="s">
        <v>0</v>
      </c>
      <c r="Y13" s="7"/>
      <c r="Z13" s="7"/>
      <c r="AA13" s="7"/>
    </row>
    <row r="14" spans="1:27" x14ac:dyDescent="0.25">
      <c r="A14" s="11" t="s">
        <v>33</v>
      </c>
      <c r="B14" s="10">
        <v>3357476.4049146259</v>
      </c>
      <c r="C14" s="9">
        <v>2019</v>
      </c>
      <c r="D14" s="8"/>
      <c r="E14" s="7" t="s">
        <v>0</v>
      </c>
      <c r="F14" s="7" t="s">
        <v>0</v>
      </c>
      <c r="G14" s="7" t="s">
        <v>0</v>
      </c>
      <c r="H14" s="8"/>
      <c r="I14" s="12"/>
      <c r="J14" s="8"/>
      <c r="K14" s="8"/>
      <c r="L14" s="8"/>
      <c r="M14" s="8"/>
      <c r="N14" s="8"/>
      <c r="O14" s="8"/>
      <c r="P14" s="8"/>
      <c r="Q14" s="8" t="s">
        <v>3</v>
      </c>
      <c r="R14" s="8"/>
      <c r="S14" s="8" t="s">
        <v>3</v>
      </c>
      <c r="T14" s="8" t="s">
        <v>3</v>
      </c>
      <c r="U14" s="8"/>
      <c r="V14" s="8"/>
      <c r="W14" s="8"/>
      <c r="X14" s="7" t="s">
        <v>0</v>
      </c>
      <c r="Y14" s="7"/>
      <c r="Z14" s="7"/>
      <c r="AA14" s="7"/>
    </row>
    <row r="15" spans="1:27" x14ac:dyDescent="0.25">
      <c r="A15" s="11" t="s">
        <v>32</v>
      </c>
      <c r="B15" s="10">
        <v>1529792.8301852273</v>
      </c>
      <c r="C15" s="9">
        <v>2019</v>
      </c>
      <c r="D15" s="8"/>
      <c r="E15" s="7" t="s">
        <v>0</v>
      </c>
      <c r="F15" s="7" t="s">
        <v>0</v>
      </c>
      <c r="G15" s="7" t="s">
        <v>0</v>
      </c>
      <c r="H15" s="8"/>
      <c r="I15" s="12"/>
      <c r="J15" s="8"/>
      <c r="K15" s="8"/>
      <c r="L15" s="8"/>
      <c r="M15" s="8"/>
      <c r="N15" s="8" t="s">
        <v>3</v>
      </c>
      <c r="O15" s="8"/>
      <c r="P15" s="8"/>
      <c r="Q15" s="8"/>
      <c r="R15" s="8"/>
      <c r="S15" s="8" t="s">
        <v>3</v>
      </c>
      <c r="T15" s="8"/>
      <c r="U15" s="8"/>
      <c r="V15" s="8"/>
      <c r="W15" s="8"/>
      <c r="X15" s="7" t="s">
        <v>0</v>
      </c>
      <c r="Y15" s="7"/>
      <c r="Z15" s="7"/>
      <c r="AA15" s="7"/>
    </row>
    <row r="16" spans="1:27" x14ac:dyDescent="0.25">
      <c r="A16" s="11" t="s">
        <v>31</v>
      </c>
      <c r="B16" s="10">
        <v>3450749.3925453573</v>
      </c>
      <c r="C16" s="9">
        <v>2019</v>
      </c>
      <c r="D16" s="8"/>
      <c r="E16" s="7" t="s">
        <v>0</v>
      </c>
      <c r="F16" s="12"/>
      <c r="G16" s="7" t="s">
        <v>0</v>
      </c>
      <c r="H16" s="8"/>
      <c r="I16" s="8" t="s">
        <v>3</v>
      </c>
      <c r="J16" s="8"/>
      <c r="K16" s="8"/>
      <c r="L16" s="8"/>
      <c r="M16" s="8"/>
      <c r="N16" s="8"/>
      <c r="O16" s="8"/>
      <c r="P16" s="8"/>
      <c r="Q16" s="8"/>
      <c r="R16" s="8"/>
      <c r="S16" s="8" t="s">
        <v>3</v>
      </c>
      <c r="T16" s="8" t="s">
        <v>3</v>
      </c>
      <c r="U16" s="8"/>
      <c r="V16" s="8"/>
      <c r="W16" s="8" t="s">
        <v>3</v>
      </c>
      <c r="X16" s="7" t="s">
        <v>0</v>
      </c>
      <c r="Y16" s="7"/>
      <c r="Z16" s="7"/>
      <c r="AA16" s="7"/>
    </row>
    <row r="17" spans="1:27" x14ac:dyDescent="0.25">
      <c r="A17" s="11" t="s">
        <v>30</v>
      </c>
      <c r="B17" s="10">
        <v>4164511.4812190351</v>
      </c>
      <c r="C17" s="9">
        <v>2019</v>
      </c>
      <c r="D17" s="8"/>
      <c r="E17" s="7" t="s">
        <v>0</v>
      </c>
      <c r="F17" s="7" t="s">
        <v>0</v>
      </c>
      <c r="G17" s="7" t="s">
        <v>0</v>
      </c>
      <c r="H17" s="8"/>
      <c r="I17" s="8" t="s">
        <v>3</v>
      </c>
      <c r="J17" s="8"/>
      <c r="K17" s="8"/>
      <c r="L17" s="8"/>
      <c r="M17" s="8"/>
      <c r="N17" s="8"/>
      <c r="O17" s="8"/>
      <c r="P17" s="8"/>
      <c r="Q17" s="8" t="s">
        <v>3</v>
      </c>
      <c r="R17" s="8"/>
      <c r="S17" s="8" t="s">
        <v>3</v>
      </c>
      <c r="T17" s="8"/>
      <c r="U17" s="8"/>
      <c r="V17" s="8"/>
      <c r="W17" s="8"/>
      <c r="X17" s="7" t="s">
        <v>0</v>
      </c>
      <c r="Y17" s="7"/>
      <c r="Z17" s="7"/>
      <c r="AA17" s="7"/>
    </row>
    <row r="18" spans="1:27" x14ac:dyDescent="0.25">
      <c r="A18" s="11" t="s">
        <v>29</v>
      </c>
      <c r="B18" s="10">
        <v>9113245.0145637076</v>
      </c>
      <c r="C18" s="9">
        <v>2019</v>
      </c>
      <c r="D18" s="8"/>
      <c r="E18" s="7" t="s">
        <v>0</v>
      </c>
      <c r="F18" s="12"/>
      <c r="G18" s="7" t="s">
        <v>0</v>
      </c>
      <c r="H18" s="8"/>
      <c r="I18" s="8" t="s">
        <v>3</v>
      </c>
      <c r="J18" s="8"/>
      <c r="K18" s="8"/>
      <c r="L18" s="8"/>
      <c r="M18" s="8"/>
      <c r="N18" s="8"/>
      <c r="O18" s="8"/>
      <c r="P18" s="8"/>
      <c r="Q18" s="8" t="s">
        <v>3</v>
      </c>
      <c r="R18" s="8"/>
      <c r="S18" s="8" t="s">
        <v>3</v>
      </c>
      <c r="T18" s="8"/>
      <c r="U18" s="8"/>
      <c r="V18" s="8"/>
      <c r="W18" s="8"/>
      <c r="X18" s="7" t="s">
        <v>0</v>
      </c>
      <c r="Y18" s="7"/>
      <c r="Z18" s="7" t="s">
        <v>0</v>
      </c>
      <c r="AA18" s="7"/>
    </row>
    <row r="19" spans="1:27" x14ac:dyDescent="0.25">
      <c r="A19" s="11" t="s">
        <v>28</v>
      </c>
      <c r="B19" s="10">
        <v>2236970.537082193</v>
      </c>
      <c r="C19" s="9">
        <v>2019</v>
      </c>
      <c r="D19" s="8"/>
      <c r="E19" s="7" t="s">
        <v>0</v>
      </c>
      <c r="F19" s="7" t="s">
        <v>0</v>
      </c>
      <c r="G19" s="7" t="s">
        <v>0</v>
      </c>
      <c r="H19" s="8"/>
      <c r="I19" s="12"/>
      <c r="J19" s="8"/>
      <c r="K19" s="8"/>
      <c r="L19" s="8"/>
      <c r="M19" s="8"/>
      <c r="N19" s="8"/>
      <c r="O19" s="8"/>
      <c r="P19" s="8"/>
      <c r="Q19" s="8"/>
      <c r="R19" s="8"/>
      <c r="S19" s="8" t="s">
        <v>3</v>
      </c>
      <c r="T19" s="8"/>
      <c r="U19" s="8"/>
      <c r="V19" s="8"/>
      <c r="W19" s="8"/>
      <c r="X19" s="7" t="s">
        <v>0</v>
      </c>
      <c r="Y19" s="7"/>
      <c r="Z19" s="7"/>
      <c r="AA19" s="7"/>
    </row>
    <row r="20" spans="1:27" x14ac:dyDescent="0.25">
      <c r="A20" s="11" t="s">
        <v>27</v>
      </c>
      <c r="B20" s="10">
        <v>16264335.643975457</v>
      </c>
      <c r="C20" s="9">
        <v>2019</v>
      </c>
      <c r="D20" s="8"/>
      <c r="E20" s="7" t="s">
        <v>0</v>
      </c>
      <c r="F20" s="7" t="s">
        <v>0</v>
      </c>
      <c r="G20" s="7" t="s">
        <v>0</v>
      </c>
      <c r="H20" s="8"/>
      <c r="I20" s="12"/>
      <c r="J20" s="8"/>
      <c r="K20" s="8"/>
      <c r="L20" s="8" t="s">
        <v>3</v>
      </c>
      <c r="M20" s="8"/>
      <c r="N20" s="8"/>
      <c r="O20" s="8"/>
      <c r="P20" s="8"/>
      <c r="Q20" s="8"/>
      <c r="R20" s="8"/>
      <c r="S20" s="8" t="s">
        <v>3</v>
      </c>
      <c r="T20" s="8"/>
      <c r="U20" s="8"/>
      <c r="V20" s="8"/>
      <c r="W20" s="8"/>
      <c r="X20" s="7" t="s">
        <v>0</v>
      </c>
      <c r="Y20" s="7" t="s">
        <v>0</v>
      </c>
      <c r="Z20" s="7" t="s">
        <v>0</v>
      </c>
      <c r="AA20" s="7"/>
    </row>
    <row r="21" spans="1:27" x14ac:dyDescent="0.25">
      <c r="A21" s="11" t="s">
        <v>26</v>
      </c>
      <c r="B21" s="10">
        <v>11100832.887005795</v>
      </c>
      <c r="C21" s="9">
        <v>2019</v>
      </c>
      <c r="D21" s="8"/>
      <c r="E21" s="7" t="s">
        <v>0</v>
      </c>
      <c r="F21" s="7" t="s">
        <v>0</v>
      </c>
      <c r="G21" s="7" t="s">
        <v>0</v>
      </c>
      <c r="H21" s="8"/>
      <c r="I21" s="12"/>
      <c r="J21" s="8"/>
      <c r="K21" s="8" t="s">
        <v>3</v>
      </c>
      <c r="L21" s="8"/>
      <c r="M21" s="8"/>
      <c r="N21" s="8"/>
      <c r="O21" s="8"/>
      <c r="P21" s="8"/>
      <c r="Q21" s="8"/>
      <c r="R21" s="8"/>
      <c r="S21" s="8" t="s">
        <v>3</v>
      </c>
      <c r="T21" s="8" t="s">
        <v>3</v>
      </c>
      <c r="U21" s="8"/>
      <c r="V21" s="8"/>
      <c r="W21" s="8"/>
      <c r="X21" s="7" t="s">
        <v>0</v>
      </c>
      <c r="Y21" s="7"/>
      <c r="Z21" s="7"/>
      <c r="AA21" s="7"/>
    </row>
    <row r="22" spans="1:27" x14ac:dyDescent="0.25">
      <c r="A22" s="11" t="s">
        <v>25</v>
      </c>
      <c r="B22" s="10">
        <v>12253012.441532575</v>
      </c>
      <c r="C22" s="9">
        <v>2019</v>
      </c>
      <c r="D22" s="8"/>
      <c r="E22" s="7" t="s">
        <v>0</v>
      </c>
      <c r="F22" s="7" t="s">
        <v>0</v>
      </c>
      <c r="G22" s="7" t="s">
        <v>0</v>
      </c>
      <c r="H22" s="8"/>
      <c r="I22" s="12"/>
      <c r="J22" s="8"/>
      <c r="K22" s="8"/>
      <c r="L22" s="8"/>
      <c r="M22" s="8"/>
      <c r="N22" s="8"/>
      <c r="O22" s="8"/>
      <c r="P22" s="8"/>
      <c r="Q22" s="8"/>
      <c r="R22" s="8"/>
      <c r="S22" s="8" t="s">
        <v>3</v>
      </c>
      <c r="T22" s="8"/>
      <c r="U22" s="8"/>
      <c r="V22" s="8"/>
      <c r="W22" s="8"/>
      <c r="X22" s="7" t="s">
        <v>0</v>
      </c>
      <c r="Y22" s="7"/>
      <c r="Z22" s="7" t="s">
        <v>0</v>
      </c>
      <c r="AA22" s="7"/>
    </row>
    <row r="23" spans="1:27" x14ac:dyDescent="0.25">
      <c r="A23" s="11" t="s">
        <v>24</v>
      </c>
      <c r="B23" s="10">
        <v>3880909.0395500348</v>
      </c>
      <c r="C23" s="9">
        <v>2019</v>
      </c>
      <c r="D23" s="8"/>
      <c r="E23" s="7" t="s">
        <v>0</v>
      </c>
      <c r="F23" s="7" t="s">
        <v>0</v>
      </c>
      <c r="G23" s="7" t="s">
        <v>0</v>
      </c>
      <c r="H23" s="8"/>
      <c r="I23" s="12"/>
      <c r="J23" s="8"/>
      <c r="K23" s="8"/>
      <c r="L23" s="8"/>
      <c r="M23" s="8"/>
      <c r="N23" s="8"/>
      <c r="O23" s="8"/>
      <c r="P23" s="8"/>
      <c r="Q23" s="8"/>
      <c r="R23" s="8"/>
      <c r="S23" s="8" t="s">
        <v>3</v>
      </c>
      <c r="T23" s="8"/>
      <c r="U23" s="8"/>
      <c r="V23" s="8"/>
      <c r="W23" s="8"/>
      <c r="X23" s="7" t="s">
        <v>0</v>
      </c>
      <c r="Y23" s="7"/>
      <c r="Z23" s="7" t="s">
        <v>0</v>
      </c>
      <c r="AA23" s="7"/>
    </row>
    <row r="24" spans="1:27" x14ac:dyDescent="0.25">
      <c r="A24" s="11" t="s">
        <v>23</v>
      </c>
      <c r="B24" s="10">
        <v>3729472.0332750506</v>
      </c>
      <c r="C24" s="9">
        <v>2019</v>
      </c>
      <c r="D24" s="8"/>
      <c r="E24" s="7" t="s">
        <v>0</v>
      </c>
      <c r="F24" s="7" t="s">
        <v>0</v>
      </c>
      <c r="G24" s="7" t="s">
        <v>0</v>
      </c>
      <c r="H24" s="8"/>
      <c r="I24" s="12"/>
      <c r="J24" s="8"/>
      <c r="K24" s="8"/>
      <c r="L24" s="8"/>
      <c r="M24" s="8"/>
      <c r="N24" s="8"/>
      <c r="O24" s="8"/>
      <c r="P24" s="8"/>
      <c r="Q24" s="8"/>
      <c r="R24" s="8"/>
      <c r="S24" s="8" t="s">
        <v>3</v>
      </c>
      <c r="T24" s="8"/>
      <c r="U24" s="8"/>
      <c r="V24" s="8"/>
      <c r="W24" s="8"/>
      <c r="X24" s="7" t="s">
        <v>0</v>
      </c>
      <c r="Y24" s="7"/>
      <c r="Z24" s="7" t="s">
        <v>0</v>
      </c>
      <c r="AA24" s="7"/>
    </row>
    <row r="25" spans="1:27" x14ac:dyDescent="0.25">
      <c r="A25" s="11" t="s">
        <v>22</v>
      </c>
      <c r="B25" s="10">
        <v>3824926.4461419014</v>
      </c>
      <c r="C25" s="9">
        <v>2019</v>
      </c>
      <c r="D25" s="8"/>
      <c r="E25" s="7" t="s">
        <v>0</v>
      </c>
      <c r="F25" s="7" t="s">
        <v>0</v>
      </c>
      <c r="G25" s="7" t="s">
        <v>0</v>
      </c>
      <c r="H25" s="8"/>
      <c r="I25" s="12"/>
      <c r="J25" s="8"/>
      <c r="K25" s="8"/>
      <c r="L25" s="8"/>
      <c r="M25" s="8"/>
      <c r="N25" s="8"/>
      <c r="O25" s="8"/>
      <c r="P25" s="8"/>
      <c r="Q25" s="8"/>
      <c r="R25" s="8"/>
      <c r="S25" s="8" t="s">
        <v>3</v>
      </c>
      <c r="T25" s="8"/>
      <c r="U25" s="8"/>
      <c r="V25" s="8"/>
      <c r="W25" s="8"/>
      <c r="X25" s="7" t="s">
        <v>0</v>
      </c>
      <c r="Y25" s="7"/>
      <c r="Z25" s="7"/>
      <c r="AA25" s="7"/>
    </row>
    <row r="26" spans="1:27" x14ac:dyDescent="0.25">
      <c r="A26" s="11" t="s">
        <v>21</v>
      </c>
      <c r="B26" s="10">
        <v>7333903.1375210499</v>
      </c>
      <c r="C26" s="9">
        <v>2019</v>
      </c>
      <c r="D26" s="8"/>
      <c r="E26" s="7" t="s">
        <v>0</v>
      </c>
      <c r="F26" s="7" t="s">
        <v>0</v>
      </c>
      <c r="G26" s="7" t="s">
        <v>0</v>
      </c>
      <c r="H26" s="8"/>
      <c r="I26" s="12"/>
      <c r="J26" s="8"/>
      <c r="K26" s="8"/>
      <c r="L26" s="8"/>
      <c r="M26" s="8"/>
      <c r="N26" s="8"/>
      <c r="O26" s="8"/>
      <c r="P26" s="8" t="s">
        <v>3</v>
      </c>
      <c r="Q26" s="8"/>
      <c r="R26" s="8"/>
      <c r="S26" s="8" t="s">
        <v>3</v>
      </c>
      <c r="T26" s="8" t="s">
        <v>3</v>
      </c>
      <c r="U26" s="8"/>
      <c r="V26" s="8"/>
      <c r="W26" s="8"/>
      <c r="X26" s="7" t="s">
        <v>0</v>
      </c>
      <c r="Y26" s="7"/>
      <c r="Z26" s="7"/>
      <c r="AA26" s="7"/>
    </row>
    <row r="27" spans="1:27" x14ac:dyDescent="0.25">
      <c r="A27" s="11" t="s">
        <v>20</v>
      </c>
      <c r="B27" s="10">
        <v>8940591.4473457206</v>
      </c>
      <c r="C27" s="9">
        <v>2019</v>
      </c>
      <c r="D27" s="8"/>
      <c r="E27" s="7" t="s">
        <v>0</v>
      </c>
      <c r="F27" s="7" t="s">
        <v>0</v>
      </c>
      <c r="G27" s="7" t="s">
        <v>0</v>
      </c>
      <c r="H27" s="8"/>
      <c r="I27" s="8" t="s">
        <v>3</v>
      </c>
      <c r="J27" s="8"/>
      <c r="K27" s="8"/>
      <c r="L27" s="8"/>
      <c r="M27" s="8"/>
      <c r="N27" s="8"/>
      <c r="O27" s="8"/>
      <c r="P27" s="8"/>
      <c r="Q27" s="8"/>
      <c r="R27" s="8"/>
      <c r="S27" s="8" t="s">
        <v>3</v>
      </c>
      <c r="T27" s="8" t="s">
        <v>3</v>
      </c>
      <c r="U27" s="8"/>
      <c r="V27" s="8"/>
      <c r="W27" s="8"/>
      <c r="X27" s="7" t="s">
        <v>0</v>
      </c>
      <c r="Y27" s="7"/>
      <c r="Z27" s="7" t="s">
        <v>0</v>
      </c>
      <c r="AA27" s="7"/>
    </row>
    <row r="28" spans="1:27" x14ac:dyDescent="0.25">
      <c r="A28" s="11" t="s">
        <v>19</v>
      </c>
      <c r="B28" s="10">
        <v>6088611.3705254123</v>
      </c>
      <c r="C28" s="9">
        <v>2019</v>
      </c>
      <c r="D28" s="8"/>
      <c r="E28" s="7" t="s">
        <v>0</v>
      </c>
      <c r="F28" s="7" t="s">
        <v>0</v>
      </c>
      <c r="G28" s="7" t="s">
        <v>0</v>
      </c>
      <c r="H28" s="8"/>
      <c r="I28" s="12"/>
      <c r="J28" s="8" t="s">
        <v>3</v>
      </c>
      <c r="K28" s="8"/>
      <c r="L28" s="8"/>
      <c r="M28" s="8"/>
      <c r="N28" s="8"/>
      <c r="O28" s="8"/>
      <c r="P28" s="8"/>
      <c r="Q28" s="8"/>
      <c r="R28" s="8"/>
      <c r="S28" s="8" t="s">
        <v>3</v>
      </c>
      <c r="T28" s="8"/>
      <c r="U28" s="8"/>
      <c r="V28" s="8"/>
      <c r="W28" s="8"/>
      <c r="X28" s="7" t="s">
        <v>0</v>
      </c>
      <c r="Y28" s="7"/>
      <c r="Z28" s="7"/>
      <c r="AA28" s="7"/>
    </row>
    <row r="29" spans="1:27" x14ac:dyDescent="0.25">
      <c r="A29" s="11" t="s">
        <v>18</v>
      </c>
      <c r="B29" s="10">
        <v>5108744.4643609915</v>
      </c>
      <c r="C29" s="9">
        <v>2019</v>
      </c>
      <c r="D29" s="8"/>
      <c r="E29" s="7" t="s">
        <v>0</v>
      </c>
      <c r="F29" s="7" t="s">
        <v>0</v>
      </c>
      <c r="G29" s="7" t="s">
        <v>0</v>
      </c>
      <c r="H29" s="8"/>
      <c r="I29" s="12"/>
      <c r="J29" s="8" t="s">
        <v>3</v>
      </c>
      <c r="K29" s="8"/>
      <c r="L29" s="8"/>
      <c r="M29" s="8"/>
      <c r="N29" s="8"/>
      <c r="O29" s="8" t="s">
        <v>3</v>
      </c>
      <c r="P29" s="8" t="s">
        <v>3</v>
      </c>
      <c r="Q29" s="8"/>
      <c r="R29" s="8"/>
      <c r="S29" s="8" t="s">
        <v>3</v>
      </c>
      <c r="T29" s="8"/>
      <c r="U29" s="8"/>
      <c r="V29" s="8"/>
      <c r="W29" s="8"/>
      <c r="X29" s="7" t="s">
        <v>0</v>
      </c>
      <c r="Y29" s="7"/>
      <c r="Z29" s="7"/>
      <c r="AA29" s="7"/>
    </row>
    <row r="30" spans="1:27" x14ac:dyDescent="0.25">
      <c r="A30" s="11" t="s">
        <v>17</v>
      </c>
      <c r="B30" s="10">
        <v>11237267.655865049</v>
      </c>
      <c r="C30" s="9">
        <v>2019</v>
      </c>
      <c r="D30" s="8"/>
      <c r="E30" s="7" t="s">
        <v>0</v>
      </c>
      <c r="F30" s="7" t="s">
        <v>0</v>
      </c>
      <c r="G30" s="7" t="s">
        <v>0</v>
      </c>
      <c r="H30" s="8"/>
      <c r="I30" s="12"/>
      <c r="J30" s="8" t="s">
        <v>3</v>
      </c>
      <c r="K30" s="8"/>
      <c r="L30" s="8"/>
      <c r="M30" s="8"/>
      <c r="N30" s="8"/>
      <c r="O30" s="8" t="s">
        <v>3</v>
      </c>
      <c r="P30" s="8" t="s">
        <v>3</v>
      </c>
      <c r="Q30" s="8"/>
      <c r="R30" s="8"/>
      <c r="S30" s="8" t="s">
        <v>3</v>
      </c>
      <c r="T30" s="8"/>
      <c r="U30" s="8"/>
      <c r="V30" s="8"/>
      <c r="W30" s="8"/>
      <c r="X30" s="7" t="s">
        <v>0</v>
      </c>
      <c r="Y30" s="7"/>
      <c r="Z30" s="7"/>
      <c r="AA30" s="7"/>
    </row>
    <row r="31" spans="1:27" x14ac:dyDescent="0.25">
      <c r="A31" s="11" t="s">
        <v>16</v>
      </c>
      <c r="B31" s="10">
        <v>2805023.1172257676</v>
      </c>
      <c r="C31" s="9">
        <v>2019</v>
      </c>
      <c r="D31" s="8"/>
      <c r="E31" s="7" t="s">
        <v>0</v>
      </c>
      <c r="F31" s="7" t="s">
        <v>0</v>
      </c>
      <c r="G31" s="7" t="s">
        <v>0</v>
      </c>
      <c r="H31" s="8"/>
      <c r="I31" s="8" t="s">
        <v>3</v>
      </c>
      <c r="J31" s="12"/>
      <c r="K31" s="8"/>
      <c r="L31" s="8"/>
      <c r="M31" s="8"/>
      <c r="N31" s="8"/>
      <c r="O31" s="8"/>
      <c r="P31" s="8"/>
      <c r="Q31" s="8" t="s">
        <v>3</v>
      </c>
      <c r="R31" s="8" t="s">
        <v>3</v>
      </c>
      <c r="S31" s="8" t="s">
        <v>3</v>
      </c>
      <c r="T31" s="8"/>
      <c r="U31" s="8"/>
      <c r="V31" s="8"/>
      <c r="W31" s="8"/>
      <c r="X31" s="7" t="s">
        <v>0</v>
      </c>
      <c r="Y31" s="7"/>
      <c r="Z31" s="7"/>
      <c r="AA31" s="7"/>
    </row>
    <row r="32" spans="1:27" x14ac:dyDescent="0.25">
      <c r="A32" s="11" t="s">
        <v>15</v>
      </c>
      <c r="B32" s="10">
        <f>8911717.70873705+540</f>
        <v>8912257.7087370493</v>
      </c>
      <c r="C32" s="9">
        <v>2019</v>
      </c>
      <c r="D32" s="8"/>
      <c r="E32" s="7" t="s">
        <v>0</v>
      </c>
      <c r="F32" s="7" t="s">
        <v>0</v>
      </c>
      <c r="G32" s="7" t="s">
        <v>0</v>
      </c>
      <c r="H32" s="8"/>
      <c r="I32" s="12"/>
      <c r="J32" s="12"/>
      <c r="K32" s="8"/>
      <c r="L32" s="8"/>
      <c r="M32" s="8"/>
      <c r="N32" s="8"/>
      <c r="O32" s="8"/>
      <c r="P32" s="8" t="s">
        <v>3</v>
      </c>
      <c r="Q32" s="8"/>
      <c r="R32" s="8"/>
      <c r="S32" s="8" t="s">
        <v>3</v>
      </c>
      <c r="T32" s="8" t="s">
        <v>3</v>
      </c>
      <c r="U32" s="8"/>
      <c r="V32" s="8"/>
      <c r="W32" s="8"/>
      <c r="X32" s="7" t="s">
        <v>0</v>
      </c>
      <c r="Y32" s="7"/>
      <c r="Z32" s="7" t="s">
        <v>0</v>
      </c>
      <c r="AA32" s="7"/>
    </row>
    <row r="33" spans="1:27" x14ac:dyDescent="0.25">
      <c r="A33" s="11" t="s">
        <v>14</v>
      </c>
      <c r="B33" s="10">
        <v>3641280.1820708439</v>
      </c>
      <c r="C33" s="9">
        <v>2019</v>
      </c>
      <c r="D33" s="8"/>
      <c r="E33" s="7" t="s">
        <v>0</v>
      </c>
      <c r="F33" s="12"/>
      <c r="G33" s="7" t="s">
        <v>0</v>
      </c>
      <c r="H33" s="8"/>
      <c r="I33" s="12"/>
      <c r="J33" s="8" t="s">
        <v>3</v>
      </c>
      <c r="K33" s="8"/>
      <c r="L33" s="8"/>
      <c r="M33" s="8"/>
      <c r="N33" s="8"/>
      <c r="O33" s="8"/>
      <c r="P33" s="8"/>
      <c r="Q33" s="8"/>
      <c r="R33" s="8"/>
      <c r="S33" s="8" t="s">
        <v>3</v>
      </c>
      <c r="T33" s="8" t="s">
        <v>3</v>
      </c>
      <c r="U33" s="8"/>
      <c r="V33" s="8"/>
      <c r="W33" s="8"/>
      <c r="X33" s="7" t="s">
        <v>0</v>
      </c>
      <c r="Y33" s="7"/>
      <c r="Z33" s="7" t="s">
        <v>0</v>
      </c>
      <c r="AA33" s="7"/>
    </row>
    <row r="34" spans="1:27" x14ac:dyDescent="0.25">
      <c r="A34" s="11" t="s">
        <v>13</v>
      </c>
      <c r="B34" s="10">
        <v>4323497.0876225065</v>
      </c>
      <c r="C34" s="9">
        <v>2019</v>
      </c>
      <c r="D34" s="7"/>
      <c r="E34" s="7" t="s">
        <v>0</v>
      </c>
      <c r="F34" s="7" t="s">
        <v>0</v>
      </c>
      <c r="G34" s="7" t="s">
        <v>0</v>
      </c>
      <c r="H34" s="7" t="s">
        <v>0</v>
      </c>
      <c r="I34" s="8" t="s">
        <v>3</v>
      </c>
      <c r="J34" s="12"/>
      <c r="K34" s="7"/>
      <c r="L34" s="7"/>
      <c r="M34" s="7"/>
      <c r="N34" s="7"/>
      <c r="O34" s="7"/>
      <c r="P34" s="7"/>
      <c r="Q34" s="7"/>
      <c r="R34" s="7"/>
      <c r="S34" s="8" t="s">
        <v>3</v>
      </c>
      <c r="T34" s="7"/>
      <c r="U34" s="7"/>
      <c r="V34" s="7"/>
      <c r="W34" s="7"/>
      <c r="X34" s="7" t="s">
        <v>0</v>
      </c>
      <c r="Y34" s="7"/>
      <c r="Z34" s="7" t="s">
        <v>0</v>
      </c>
      <c r="AA34" s="7"/>
    </row>
    <row r="35" spans="1:27" x14ac:dyDescent="0.25">
      <c r="A35" s="11" t="s">
        <v>12</v>
      </c>
      <c r="B35" s="10">
        <v>6695319.9870136902</v>
      </c>
      <c r="C35" s="9">
        <v>2019</v>
      </c>
      <c r="D35" s="8"/>
      <c r="E35" s="7" t="s">
        <v>0</v>
      </c>
      <c r="F35" s="7" t="s">
        <v>0</v>
      </c>
      <c r="G35" s="7" t="s">
        <v>0</v>
      </c>
      <c r="H35" s="8"/>
      <c r="I35" s="12"/>
      <c r="J35" s="12"/>
      <c r="K35" s="8"/>
      <c r="L35" s="8"/>
      <c r="M35" s="8"/>
      <c r="N35" s="8"/>
      <c r="O35" s="8"/>
      <c r="P35" s="8"/>
      <c r="Q35" s="8"/>
      <c r="R35" s="8"/>
      <c r="S35" s="8" t="s">
        <v>3</v>
      </c>
      <c r="T35" s="8"/>
      <c r="U35" s="8"/>
      <c r="V35" s="8" t="s">
        <v>3</v>
      </c>
      <c r="W35" s="8"/>
      <c r="X35" s="7" t="s">
        <v>0</v>
      </c>
      <c r="Y35" s="7"/>
      <c r="Z35" s="7" t="s">
        <v>0</v>
      </c>
      <c r="AA35" s="7"/>
    </row>
    <row r="36" spans="1:27" x14ac:dyDescent="0.25">
      <c r="A36" s="11" t="s">
        <v>11</v>
      </c>
      <c r="B36" s="10">
        <v>3652068.1759887761</v>
      </c>
      <c r="C36" s="9">
        <v>2019</v>
      </c>
      <c r="D36" s="8"/>
      <c r="E36" s="7" t="s">
        <v>0</v>
      </c>
      <c r="F36" s="7" t="s">
        <v>0</v>
      </c>
      <c r="G36" s="7" t="s">
        <v>0</v>
      </c>
      <c r="H36" s="8"/>
      <c r="I36" s="12"/>
      <c r="J36" s="8" t="s">
        <v>3</v>
      </c>
      <c r="K36" s="8"/>
      <c r="L36" s="8"/>
      <c r="M36" s="8"/>
      <c r="N36" s="8"/>
      <c r="O36" s="8"/>
      <c r="P36" s="8" t="s">
        <v>3</v>
      </c>
      <c r="Q36" s="8"/>
      <c r="R36" s="8"/>
      <c r="S36" s="8" t="s">
        <v>3</v>
      </c>
      <c r="T36" s="8"/>
      <c r="U36" s="8"/>
      <c r="V36" s="8"/>
      <c r="W36" s="8"/>
      <c r="X36" s="7" t="s">
        <v>0</v>
      </c>
      <c r="Y36" s="7"/>
      <c r="Z36" s="7"/>
      <c r="AA36" s="7"/>
    </row>
    <row r="37" spans="1:27" x14ac:dyDescent="0.25">
      <c r="A37" s="11" t="s">
        <v>10</v>
      </c>
      <c r="B37" s="10">
        <v>3455836.7024054406</v>
      </c>
      <c r="C37" s="9">
        <v>2019</v>
      </c>
      <c r="D37" s="8"/>
      <c r="E37" s="7" t="s">
        <v>0</v>
      </c>
      <c r="F37" s="7" t="s">
        <v>0</v>
      </c>
      <c r="G37" s="7" t="s">
        <v>0</v>
      </c>
      <c r="H37" s="8"/>
      <c r="I37" s="8" t="s">
        <v>3</v>
      </c>
      <c r="J37" s="8" t="s">
        <v>3</v>
      </c>
      <c r="K37" s="8"/>
      <c r="L37" s="8"/>
      <c r="M37" s="8"/>
      <c r="N37" s="8"/>
      <c r="O37" s="8"/>
      <c r="P37" s="8"/>
      <c r="Q37" s="8"/>
      <c r="R37" s="8"/>
      <c r="S37" s="8" t="s">
        <v>3</v>
      </c>
      <c r="T37" s="8" t="s">
        <v>3</v>
      </c>
      <c r="U37" s="8"/>
      <c r="V37" s="8"/>
      <c r="W37" s="8"/>
      <c r="X37" s="7" t="s">
        <v>0</v>
      </c>
      <c r="Y37" s="7"/>
      <c r="Z37" s="7"/>
      <c r="AA37" s="7" t="s">
        <v>0</v>
      </c>
    </row>
    <row r="38" spans="1:27" x14ac:dyDescent="0.25">
      <c r="A38" s="11" t="s">
        <v>9</v>
      </c>
      <c r="B38" s="10">
        <v>5623481.4690275416</v>
      </c>
      <c r="C38" s="9">
        <v>2019</v>
      </c>
      <c r="D38" s="8"/>
      <c r="E38" s="7" t="s">
        <v>0</v>
      </c>
      <c r="F38" s="7" t="s">
        <v>0</v>
      </c>
      <c r="G38" s="7" t="s">
        <v>0</v>
      </c>
      <c r="H38" s="7" t="s">
        <v>0</v>
      </c>
      <c r="I38" s="12"/>
      <c r="J38" s="8" t="s">
        <v>3</v>
      </c>
      <c r="K38" s="7"/>
      <c r="L38" s="7"/>
      <c r="M38" s="8" t="s">
        <v>3</v>
      </c>
      <c r="N38" s="7"/>
      <c r="O38" s="7"/>
      <c r="P38" s="7"/>
      <c r="Q38" s="7"/>
      <c r="R38" s="7"/>
      <c r="S38" s="8" t="s">
        <v>3</v>
      </c>
      <c r="T38" s="8" t="s">
        <v>3</v>
      </c>
      <c r="U38" s="8"/>
      <c r="V38" s="7"/>
      <c r="W38" s="7"/>
      <c r="X38" s="7" t="s">
        <v>0</v>
      </c>
      <c r="Y38" s="7"/>
      <c r="Z38" s="7" t="s">
        <v>0</v>
      </c>
      <c r="AA38" s="7"/>
    </row>
    <row r="39" spans="1:27" x14ac:dyDescent="0.25">
      <c r="A39" s="11" t="s">
        <v>8</v>
      </c>
      <c r="B39" s="10">
        <v>5428059.8089733813</v>
      </c>
      <c r="C39" s="9">
        <v>2019</v>
      </c>
      <c r="D39" s="7"/>
      <c r="E39" s="7" t="s">
        <v>0</v>
      </c>
      <c r="F39" s="12"/>
      <c r="G39" s="7" t="s">
        <v>0</v>
      </c>
      <c r="H39" s="7"/>
      <c r="I39" s="12"/>
      <c r="J39" s="12"/>
      <c r="K39" s="7"/>
      <c r="L39" s="7"/>
      <c r="M39" s="7"/>
      <c r="N39" s="7"/>
      <c r="O39" s="7"/>
      <c r="P39" s="7"/>
      <c r="Q39" s="7"/>
      <c r="R39" s="7"/>
      <c r="S39" s="8" t="s">
        <v>3</v>
      </c>
      <c r="T39" s="7"/>
      <c r="U39" s="7"/>
      <c r="V39" s="7"/>
      <c r="W39" s="7"/>
      <c r="X39" s="7" t="s">
        <v>0</v>
      </c>
      <c r="Y39" s="7"/>
      <c r="Z39" s="7"/>
      <c r="AA39" s="7"/>
    </row>
    <row r="40" spans="1:27" x14ac:dyDescent="0.25">
      <c r="A40" s="11" t="s">
        <v>7</v>
      </c>
      <c r="B40" s="10">
        <v>5808288.6660144404</v>
      </c>
      <c r="C40" s="9">
        <v>2019</v>
      </c>
      <c r="D40" s="8"/>
      <c r="E40" s="7" t="s">
        <v>0</v>
      </c>
      <c r="F40" s="7" t="s">
        <v>0</v>
      </c>
      <c r="G40" s="7" t="s">
        <v>0</v>
      </c>
      <c r="H40" s="8"/>
      <c r="I40" s="12"/>
      <c r="J40" s="12"/>
      <c r="K40" s="8"/>
      <c r="L40" s="8"/>
      <c r="M40" s="8"/>
      <c r="N40" s="8"/>
      <c r="O40" s="8"/>
      <c r="P40" s="8"/>
      <c r="Q40" s="8"/>
      <c r="R40" s="8"/>
      <c r="S40" s="8" t="s">
        <v>3</v>
      </c>
      <c r="T40" s="8" t="s">
        <v>3</v>
      </c>
      <c r="U40" s="8"/>
      <c r="V40" s="8"/>
      <c r="W40" s="8"/>
      <c r="X40" s="7" t="s">
        <v>0</v>
      </c>
      <c r="Y40" s="7"/>
      <c r="Z40" s="7"/>
      <c r="AA40" s="7"/>
    </row>
    <row r="41" spans="1:27" x14ac:dyDescent="0.25">
      <c r="A41" s="11" t="s">
        <v>6</v>
      </c>
      <c r="B41" s="10">
        <v>4356555.3520162525</v>
      </c>
      <c r="C41" s="9">
        <v>2019</v>
      </c>
      <c r="D41" s="8"/>
      <c r="E41" s="7" t="s">
        <v>0</v>
      </c>
      <c r="F41" s="12"/>
      <c r="G41" s="7" t="s">
        <v>0</v>
      </c>
      <c r="H41" s="8"/>
      <c r="I41" s="12"/>
      <c r="J41" s="12"/>
      <c r="K41" s="8"/>
      <c r="L41" s="8"/>
      <c r="M41" s="8"/>
      <c r="N41" s="8"/>
      <c r="O41" s="8"/>
      <c r="P41" s="8"/>
      <c r="Q41" s="8"/>
      <c r="R41" s="8"/>
      <c r="S41" s="8" t="s">
        <v>3</v>
      </c>
      <c r="T41" s="8" t="s">
        <v>3</v>
      </c>
      <c r="U41" s="8"/>
      <c r="V41" s="8"/>
      <c r="W41" s="8"/>
      <c r="X41" s="7" t="s">
        <v>0</v>
      </c>
      <c r="Y41" s="7"/>
      <c r="Z41" s="7" t="s">
        <v>0</v>
      </c>
      <c r="AA41" s="7"/>
    </row>
    <row r="42" spans="1:27" x14ac:dyDescent="0.25">
      <c r="A42" s="11" t="s">
        <v>5</v>
      </c>
      <c r="B42" s="10">
        <v>1844650.8977577547</v>
      </c>
      <c r="C42" s="9">
        <v>2019</v>
      </c>
      <c r="D42" s="8"/>
      <c r="E42" s="7" t="s">
        <v>0</v>
      </c>
      <c r="F42" s="7" t="s">
        <v>0</v>
      </c>
      <c r="G42" s="7" t="s">
        <v>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 t="s">
        <v>3</v>
      </c>
      <c r="V42" s="8"/>
      <c r="W42" s="8"/>
      <c r="X42" s="7" t="s">
        <v>0</v>
      </c>
      <c r="Y42" s="7"/>
      <c r="Z42" s="7"/>
      <c r="AA42" s="7"/>
    </row>
    <row r="43" spans="1:27" x14ac:dyDescent="0.25">
      <c r="A43" s="11" t="s">
        <v>4</v>
      </c>
      <c r="B43" s="10">
        <v>3548135.5910533145</v>
      </c>
      <c r="C43" s="9">
        <v>2019</v>
      </c>
      <c r="D43" s="8"/>
      <c r="E43" s="7" t="s">
        <v>0</v>
      </c>
      <c r="F43" s="7" t="s">
        <v>0</v>
      </c>
      <c r="G43" s="7" t="s">
        <v>0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 t="s">
        <v>3</v>
      </c>
      <c r="V43" s="8"/>
      <c r="W43" s="8"/>
      <c r="X43" s="7" t="s">
        <v>0</v>
      </c>
      <c r="Y43" s="7"/>
      <c r="Z43" s="7"/>
      <c r="AA43" s="7"/>
    </row>
    <row r="44" spans="1:27" x14ac:dyDescent="0.25">
      <c r="A44" s="11" t="s">
        <v>2</v>
      </c>
      <c r="B44" s="10">
        <v>1711557.8133200509</v>
      </c>
      <c r="C44" s="9">
        <v>2019</v>
      </c>
      <c r="D44" s="7"/>
      <c r="E44" s="7" t="s">
        <v>0</v>
      </c>
      <c r="F44" s="8"/>
      <c r="G44" s="7" t="s">
        <v>0</v>
      </c>
      <c r="H44" s="7" t="s">
        <v>0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 t="s">
        <v>0</v>
      </c>
      <c r="Y44" s="7"/>
      <c r="Z44" s="7"/>
      <c r="AA44" s="7"/>
    </row>
    <row r="45" spans="1:27" x14ac:dyDescent="0.25">
      <c r="A45" s="11" t="s">
        <v>1</v>
      </c>
      <c r="B45" s="10">
        <v>1431573.7923344485</v>
      </c>
      <c r="C45" s="9">
        <v>2019</v>
      </c>
      <c r="D45" s="8"/>
      <c r="E45" s="7" t="s">
        <v>0</v>
      </c>
      <c r="F45" s="8"/>
      <c r="G45" s="7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7" t="s">
        <v>0</v>
      </c>
      <c r="Y45" s="7"/>
      <c r="Z45" s="7"/>
      <c r="AA45" s="7"/>
    </row>
  </sheetData>
  <printOptions horizontalCentered="1"/>
  <pageMargins left="0.23622047244094491" right="0.1574803149606299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C29" sqref="C29"/>
    </sheetView>
  </sheetViews>
  <sheetFormatPr defaultRowHeight="15" x14ac:dyDescent="0.25"/>
  <cols>
    <col min="1" max="1" width="59.42578125" customWidth="1"/>
    <col min="2" max="3" width="13.28515625" customWidth="1"/>
    <col min="4" max="10" width="9.140625" customWidth="1"/>
  </cols>
  <sheetData>
    <row r="1" spans="1:11" s="1" customFormat="1" x14ac:dyDescent="0.25">
      <c r="A1" s="17" t="s">
        <v>69</v>
      </c>
      <c r="B1" s="5"/>
      <c r="C1" s="4"/>
      <c r="D1" s="2"/>
    </row>
    <row r="2" spans="1:11" s="1" customFormat="1" x14ac:dyDescent="0.25">
      <c r="A2" s="18"/>
      <c r="B2" s="5"/>
      <c r="C2" s="4"/>
      <c r="D2" s="2"/>
    </row>
    <row r="3" spans="1:11" ht="39.75" customHeight="1" x14ac:dyDescent="0.25">
      <c r="A3" s="37" t="s">
        <v>68</v>
      </c>
      <c r="B3" s="38" t="s">
        <v>71</v>
      </c>
      <c r="C3" s="39" t="s">
        <v>67</v>
      </c>
      <c r="D3" s="40" t="s">
        <v>72</v>
      </c>
      <c r="E3" s="41"/>
      <c r="F3" s="41"/>
      <c r="G3" s="41"/>
      <c r="H3" s="41"/>
      <c r="I3" s="41"/>
      <c r="J3" s="41"/>
      <c r="K3" s="42"/>
    </row>
    <row r="4" spans="1:11" ht="76.5" customHeight="1" x14ac:dyDescent="0.25">
      <c r="A4" s="37"/>
      <c r="B4" s="38"/>
      <c r="C4" s="39"/>
      <c r="D4" s="19" t="s">
        <v>73</v>
      </c>
      <c r="E4" s="20" t="s">
        <v>74</v>
      </c>
      <c r="F4" s="20" t="s">
        <v>75</v>
      </c>
      <c r="G4" s="21" t="s">
        <v>76</v>
      </c>
      <c r="H4" s="22" t="s">
        <v>48</v>
      </c>
      <c r="I4" s="23" t="s">
        <v>77</v>
      </c>
      <c r="J4" s="23" t="s">
        <v>78</v>
      </c>
      <c r="K4" s="23" t="s">
        <v>79</v>
      </c>
    </row>
    <row r="5" spans="1:11" x14ac:dyDescent="0.25">
      <c r="A5" s="24" t="s">
        <v>80</v>
      </c>
      <c r="B5" s="25">
        <f>774067+610197+253746.556631377</f>
        <v>1638010.556631377</v>
      </c>
      <c r="C5" s="26">
        <v>2019</v>
      </c>
      <c r="D5" s="26" t="s">
        <v>3</v>
      </c>
      <c r="E5" s="26" t="s">
        <v>3</v>
      </c>
      <c r="F5" s="26"/>
      <c r="G5" s="26" t="s">
        <v>3</v>
      </c>
      <c r="H5" s="27" t="s">
        <v>3</v>
      </c>
      <c r="I5" s="28"/>
      <c r="J5" s="28"/>
      <c r="K5" s="28" t="s">
        <v>3</v>
      </c>
    </row>
    <row r="6" spans="1:11" x14ac:dyDescent="0.25">
      <c r="A6" s="24" t="s">
        <v>81</v>
      </c>
      <c r="B6" s="25">
        <f>755247+314464+247577.180859251</f>
        <v>1317288.1808592509</v>
      </c>
      <c r="C6" s="26">
        <v>2019</v>
      </c>
      <c r="D6" s="26" t="s">
        <v>3</v>
      </c>
      <c r="E6" s="26" t="s">
        <v>3</v>
      </c>
      <c r="F6" s="26"/>
      <c r="G6" s="26" t="s">
        <v>3</v>
      </c>
      <c r="H6" s="27" t="s">
        <v>3</v>
      </c>
      <c r="I6" s="28"/>
      <c r="J6" s="28"/>
      <c r="K6" s="28" t="s">
        <v>3</v>
      </c>
    </row>
    <row r="7" spans="1:11" x14ac:dyDescent="0.25">
      <c r="A7" s="24" t="s">
        <v>82</v>
      </c>
      <c r="B7" s="25">
        <f>709875+271824+232703.805857502</f>
        <v>1214402.8058575019</v>
      </c>
      <c r="C7" s="26">
        <v>2019</v>
      </c>
      <c r="D7" s="26" t="s">
        <v>3</v>
      </c>
      <c r="E7" s="26" t="s">
        <v>3</v>
      </c>
      <c r="F7" s="26"/>
      <c r="G7" s="26" t="s">
        <v>3</v>
      </c>
      <c r="H7" s="27" t="s">
        <v>3</v>
      </c>
      <c r="I7" s="28"/>
      <c r="J7" s="28"/>
      <c r="K7" s="28" t="s">
        <v>3</v>
      </c>
    </row>
    <row r="8" spans="1:11" x14ac:dyDescent="0.25">
      <c r="A8" s="24" t="s">
        <v>83</v>
      </c>
      <c r="B8" s="25">
        <f>399635+112280+131004.170387551</f>
        <v>642919.17038755096</v>
      </c>
      <c r="C8" s="26">
        <v>2019</v>
      </c>
      <c r="D8" s="26" t="s">
        <v>3</v>
      </c>
      <c r="E8" s="26" t="s">
        <v>3</v>
      </c>
      <c r="F8" s="26"/>
      <c r="G8" s="26" t="s">
        <v>3</v>
      </c>
      <c r="H8" s="27" t="s">
        <v>3</v>
      </c>
      <c r="I8" s="28"/>
      <c r="J8" s="28"/>
      <c r="K8" s="28" t="s">
        <v>3</v>
      </c>
    </row>
    <row r="9" spans="1:11" x14ac:dyDescent="0.25">
      <c r="A9" s="24" t="s">
        <v>84</v>
      </c>
      <c r="B9" s="25">
        <f>485481+161529+159145.309204445</f>
        <v>806155.30920444499</v>
      </c>
      <c r="C9" s="26">
        <v>2019</v>
      </c>
      <c r="D9" s="26" t="s">
        <v>3</v>
      </c>
      <c r="E9" s="26" t="s">
        <v>3</v>
      </c>
      <c r="F9" s="26"/>
      <c r="G9" s="26" t="s">
        <v>3</v>
      </c>
      <c r="H9" s="27" t="s">
        <v>3</v>
      </c>
      <c r="I9" s="28"/>
      <c r="J9" s="28"/>
      <c r="K9" s="28" t="s">
        <v>3</v>
      </c>
    </row>
    <row r="10" spans="1:11" x14ac:dyDescent="0.25">
      <c r="A10" s="24" t="s">
        <v>85</v>
      </c>
      <c r="B10" s="25">
        <f>855315+695715+280380.427127324</f>
        <v>1831410.427127324</v>
      </c>
      <c r="C10" s="26">
        <v>2019</v>
      </c>
      <c r="D10" s="26" t="s">
        <v>3</v>
      </c>
      <c r="E10" s="26" t="s">
        <v>3</v>
      </c>
      <c r="F10" s="26"/>
      <c r="G10" s="26" t="s">
        <v>3</v>
      </c>
      <c r="H10" s="27" t="s">
        <v>3</v>
      </c>
      <c r="I10" s="28"/>
      <c r="J10" s="28"/>
      <c r="K10" s="28" t="s">
        <v>3</v>
      </c>
    </row>
    <row r="11" spans="1:11" x14ac:dyDescent="0.25">
      <c r="A11" s="24" t="s">
        <v>86</v>
      </c>
      <c r="B11" s="25">
        <f>1201673+414906+393919.888003101</f>
        <v>2010498.8880031011</v>
      </c>
      <c r="C11" s="26">
        <v>2019</v>
      </c>
      <c r="D11" s="26"/>
      <c r="E11" s="26" t="s">
        <v>3</v>
      </c>
      <c r="F11" s="26"/>
      <c r="G11" s="26" t="s">
        <v>3</v>
      </c>
      <c r="H11" s="27" t="s">
        <v>3</v>
      </c>
      <c r="I11" s="28"/>
      <c r="J11" s="28"/>
      <c r="K11" s="28" t="s">
        <v>3</v>
      </c>
    </row>
    <row r="12" spans="1:11" x14ac:dyDescent="0.25">
      <c r="A12" s="24" t="s">
        <v>87</v>
      </c>
      <c r="B12" s="25">
        <f>337190+59904+110534.102901343</f>
        <v>507628.10290134302</v>
      </c>
      <c r="C12" s="26">
        <v>2019</v>
      </c>
      <c r="D12" s="26" t="s">
        <v>3</v>
      </c>
      <c r="E12" s="26" t="s">
        <v>3</v>
      </c>
      <c r="F12" s="26"/>
      <c r="G12" s="26" t="s">
        <v>3</v>
      </c>
      <c r="H12" s="27" t="s">
        <v>3</v>
      </c>
      <c r="I12" s="28"/>
      <c r="J12" s="28"/>
      <c r="K12" s="28" t="s">
        <v>3</v>
      </c>
    </row>
    <row r="13" spans="1:11" s="30" customFormat="1" x14ac:dyDescent="0.25">
      <c r="A13" s="29" t="s">
        <v>88</v>
      </c>
      <c r="B13" s="25">
        <f>370164+32036-15617+121343.295075099</f>
        <v>507926.29507509898</v>
      </c>
      <c r="C13" s="9">
        <v>2019</v>
      </c>
      <c r="D13" s="9" t="s">
        <v>3</v>
      </c>
      <c r="E13" s="9" t="s">
        <v>3</v>
      </c>
      <c r="F13" s="9"/>
      <c r="G13" s="9"/>
      <c r="H13" s="27" t="s">
        <v>3</v>
      </c>
      <c r="I13" s="6"/>
      <c r="J13" s="6" t="s">
        <v>3</v>
      </c>
      <c r="K13" s="6" t="s">
        <v>3</v>
      </c>
    </row>
    <row r="14" spans="1:11" x14ac:dyDescent="0.25">
      <c r="A14" s="24" t="s">
        <v>89</v>
      </c>
      <c r="B14" s="25">
        <f>288186+26117+94470.1236060573</f>
        <v>408773.12360605731</v>
      </c>
      <c r="C14" s="26">
        <v>2019</v>
      </c>
      <c r="D14" s="26" t="s">
        <v>3</v>
      </c>
      <c r="E14" s="26" t="s">
        <v>3</v>
      </c>
      <c r="F14" s="26"/>
      <c r="G14" s="26" t="s">
        <v>3</v>
      </c>
      <c r="H14" s="27" t="s">
        <v>3</v>
      </c>
      <c r="I14" s="28"/>
      <c r="J14" s="28"/>
      <c r="K14" s="28" t="s">
        <v>3</v>
      </c>
    </row>
    <row r="15" spans="1:11" x14ac:dyDescent="0.25">
      <c r="A15" s="24" t="s">
        <v>90</v>
      </c>
      <c r="B15" s="25">
        <f>1043284+391242+341998.460842032</f>
        <v>1776524.460842032</v>
      </c>
      <c r="C15" s="26">
        <v>2019</v>
      </c>
      <c r="D15" s="26" t="s">
        <v>3</v>
      </c>
      <c r="E15" s="26" t="s">
        <v>3</v>
      </c>
      <c r="F15" s="26"/>
      <c r="G15" s="26" t="s">
        <v>3</v>
      </c>
      <c r="H15" s="27" t="s">
        <v>3</v>
      </c>
      <c r="I15" s="28"/>
      <c r="J15" s="28"/>
      <c r="K15" s="28" t="s">
        <v>3</v>
      </c>
    </row>
    <row r="16" spans="1:11" x14ac:dyDescent="0.25">
      <c r="A16" s="24" t="s">
        <v>91</v>
      </c>
      <c r="B16" s="25">
        <f>390129+241958+127888.012784478</f>
        <v>759975.01278447802</v>
      </c>
      <c r="C16" s="26">
        <v>2019</v>
      </c>
      <c r="D16" s="26" t="s">
        <v>3</v>
      </c>
      <c r="E16" s="26" t="s">
        <v>3</v>
      </c>
      <c r="F16" s="26"/>
      <c r="G16" s="26" t="s">
        <v>3</v>
      </c>
      <c r="H16" s="27" t="s">
        <v>3</v>
      </c>
      <c r="I16" s="28"/>
      <c r="J16" s="28"/>
      <c r="K16" s="28" t="s">
        <v>3</v>
      </c>
    </row>
    <row r="17" spans="1:11" x14ac:dyDescent="0.25">
      <c r="A17" s="24" t="s">
        <v>92</v>
      </c>
      <c r="B17" s="25">
        <f>491826+33199+161225.260813061</f>
        <v>686250.26081306103</v>
      </c>
      <c r="C17" s="26">
        <v>2019</v>
      </c>
      <c r="D17" s="26" t="s">
        <v>3</v>
      </c>
      <c r="E17" s="26" t="s">
        <v>3</v>
      </c>
      <c r="F17" s="26"/>
      <c r="G17" s="26" t="s">
        <v>3</v>
      </c>
      <c r="H17" s="27" t="s">
        <v>3</v>
      </c>
      <c r="I17" s="28"/>
      <c r="J17" s="28"/>
      <c r="K17" s="28" t="s">
        <v>3</v>
      </c>
    </row>
    <row r="18" spans="1:11" x14ac:dyDescent="0.25">
      <c r="A18" s="24" t="s">
        <v>93</v>
      </c>
      <c r="B18" s="25">
        <f>515340+382196+168933.374623145</f>
        <v>1066469.374623145</v>
      </c>
      <c r="C18" s="26">
        <v>2019</v>
      </c>
      <c r="D18" s="26" t="s">
        <v>3</v>
      </c>
      <c r="E18" s="26" t="s">
        <v>3</v>
      </c>
      <c r="F18" s="26"/>
      <c r="G18" s="26" t="s">
        <v>3</v>
      </c>
      <c r="H18" s="27" t="s">
        <v>3</v>
      </c>
      <c r="I18" s="28"/>
      <c r="J18" s="28"/>
      <c r="K18" s="28" t="s">
        <v>3</v>
      </c>
    </row>
    <row r="19" spans="1:11" x14ac:dyDescent="0.25">
      <c r="A19" s="31" t="s">
        <v>94</v>
      </c>
      <c r="B19" s="25">
        <f>1102500+1102500+361410.031284234</f>
        <v>2566410.031284234</v>
      </c>
      <c r="C19" s="26">
        <v>2019</v>
      </c>
      <c r="D19" s="26"/>
      <c r="E19" s="26"/>
      <c r="F19" s="26" t="s">
        <v>3</v>
      </c>
      <c r="G19" s="26"/>
      <c r="H19" s="27" t="s">
        <v>3</v>
      </c>
      <c r="I19" s="28" t="s">
        <v>3</v>
      </c>
      <c r="J19" s="28"/>
      <c r="K19" s="28"/>
    </row>
    <row r="20" spans="1:11" x14ac:dyDescent="0.25">
      <c r="A20" s="32"/>
      <c r="B20" s="33"/>
      <c r="C20" s="33"/>
      <c r="D20" s="33"/>
      <c r="E20" s="33"/>
      <c r="F20" s="33"/>
      <c r="G20" s="33"/>
      <c r="H20" s="33"/>
      <c r="I20" s="33"/>
      <c r="J20" s="33"/>
    </row>
    <row r="21" spans="1:11" ht="15.75" thickBot="1" x14ac:dyDescent="0.3">
      <c r="A21" s="34" t="s">
        <v>95</v>
      </c>
      <c r="B21" s="35">
        <f>SUM(B5:B20)</f>
        <v>17740642</v>
      </c>
      <c r="C21" s="33"/>
      <c r="D21" s="33"/>
      <c r="E21" s="33"/>
      <c r="F21" s="33"/>
      <c r="G21" s="33"/>
      <c r="H21" s="33"/>
      <c r="I21" s="33"/>
      <c r="J21" s="33"/>
    </row>
    <row r="22" spans="1:11" ht="15.75" thickTop="1" x14ac:dyDescent="0.25"/>
    <row r="23" spans="1:11" x14ac:dyDescent="0.25">
      <c r="B23" s="36"/>
    </row>
  </sheetData>
  <mergeCells count="4">
    <mergeCell ref="A3:A4"/>
    <mergeCell ref="B3:B4"/>
    <mergeCell ref="C3:C4"/>
    <mergeCell ref="D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fsn - 2019_SPORT e SALUTE</vt:lpstr>
      <vt:lpstr>EPS - 2019 SPORT e SALUTE</vt:lpstr>
      <vt:lpstr>'fsn - 2019_SPORT e SALUTE'!Area_stampa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Perri Veronica</dc:creator>
  <cp:lastModifiedBy>Carbonari Maria Cristina</cp:lastModifiedBy>
  <dcterms:created xsi:type="dcterms:W3CDTF">2019-11-28T07:52:55Z</dcterms:created>
  <dcterms:modified xsi:type="dcterms:W3CDTF">2020-02-03T10:07:06Z</dcterms:modified>
</cp:coreProperties>
</file>