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845" yWindow="2385" windowWidth="20955" windowHeight="9975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Foglio1!$A$6:$AX$31</definedName>
    <definedName name="_xlnm.Print_Area" localSheetId="0">Foglio1!$A$1:$AY$32</definedName>
  </definedNames>
  <calcPr calcId="125725"/>
</workbook>
</file>

<file path=xl/calcChain.xml><?xml version="1.0" encoding="utf-8"?>
<calcChain xmlns="http://schemas.openxmlformats.org/spreadsheetml/2006/main">
  <c r="AX24" i="1"/>
  <c r="AX23"/>
  <c r="AJ6" l="1"/>
  <c r="AL6"/>
  <c r="AM6"/>
  <c r="AN6"/>
  <c r="AO6"/>
  <c r="AP6"/>
  <c r="AQ6"/>
  <c r="AR6"/>
  <c r="AS6"/>
  <c r="AT6"/>
  <c r="AT31"/>
  <c r="AS31"/>
  <c r="AX10"/>
  <c r="AX11"/>
  <c r="AX12"/>
  <c r="AX15"/>
  <c r="AX17"/>
  <c r="AX18"/>
  <c r="AX19"/>
  <c r="AX20"/>
  <c r="AX26"/>
  <c r="AX29"/>
  <c r="AS8"/>
  <c r="AP9"/>
  <c r="AQ9"/>
  <c r="AR9"/>
  <c r="AS9"/>
  <c r="AT9"/>
  <c r="AO13"/>
  <c r="AP13"/>
  <c r="AQ13"/>
  <c r="AR13"/>
  <c r="AS13"/>
  <c r="AT13"/>
  <c r="AO14"/>
  <c r="AP14"/>
  <c r="AQ14"/>
  <c r="AR14"/>
  <c r="AS14"/>
  <c r="AT14"/>
  <c r="AR16"/>
  <c r="AX16" s="1"/>
  <c r="AP21"/>
  <c r="AQ21"/>
  <c r="AR21"/>
  <c r="AS21"/>
  <c r="AL22"/>
  <c r="AQ22"/>
  <c r="AR22"/>
  <c r="AN25"/>
  <c r="AO25"/>
  <c r="AS25"/>
  <c r="AT25"/>
  <c r="AN27"/>
  <c r="AT27"/>
  <c r="AO28"/>
  <c r="AP28"/>
  <c r="AQ28"/>
  <c r="AR28"/>
  <c r="AS28"/>
  <c r="AT28"/>
  <c r="AP30"/>
  <c r="AQ30"/>
  <c r="AR30"/>
  <c r="AS30"/>
  <c r="AT30"/>
  <c r="AL7"/>
  <c r="AM7"/>
  <c r="AN7"/>
  <c r="AO7"/>
  <c r="AP7"/>
  <c r="AQ7"/>
  <c r="AR7"/>
  <c r="AS7"/>
  <c r="AT7"/>
  <c r="AJ7"/>
  <c r="AJ8"/>
  <c r="AJ9"/>
  <c r="AJ10"/>
  <c r="AJ11"/>
  <c r="AJ12"/>
  <c r="AJ13"/>
  <c r="AJ14"/>
  <c r="AJ15"/>
  <c r="AJ16"/>
  <c r="AJ17"/>
  <c r="AJ18"/>
  <c r="AJ19"/>
  <c r="AJ20"/>
  <c r="AJ21"/>
  <c r="AJ22"/>
  <c r="AJ23"/>
  <c r="AJ24"/>
  <c r="AJ25"/>
  <c r="AJ26"/>
  <c r="AJ27"/>
  <c r="AJ28"/>
  <c r="AJ29"/>
  <c r="AJ30"/>
  <c r="AX27" l="1"/>
  <c r="AX25"/>
  <c r="AX6"/>
  <c r="AX31"/>
  <c r="AX30"/>
  <c r="AX28"/>
  <c r="AX21"/>
  <c r="AX14"/>
  <c r="AX13"/>
  <c r="AX9"/>
  <c r="AX8"/>
  <c r="AX7"/>
  <c r="AX22"/>
</calcChain>
</file>

<file path=xl/sharedStrings.xml><?xml version="1.0" encoding="utf-8"?>
<sst xmlns="http://schemas.openxmlformats.org/spreadsheetml/2006/main" count="98" uniqueCount="49">
  <si>
    <t>Stadio della Farnesina</t>
  </si>
  <si>
    <t>Serre e Vivai</t>
  </si>
  <si>
    <t>Villa Onesti</t>
  </si>
  <si>
    <t>Villa Ruggeri</t>
  </si>
  <si>
    <t>totale 12 mesi (aprile-marzo)</t>
  </si>
  <si>
    <t>Totale 2009</t>
  </si>
  <si>
    <t>Totale 2010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</si>
  <si>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</si>
  <si>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</si>
  <si>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</si>
  <si>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</si>
  <si>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</si>
  <si>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</si>
  <si>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</si>
  <si>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</si>
  <si>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</si>
  <si>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gennaio</t>
  </si>
  <si>
    <t>febbraio</t>
  </si>
  <si>
    <t>marzo</t>
  </si>
  <si>
    <t>Consumi anno 2009 da letture</t>
  </si>
  <si>
    <t>Consumi anno 2010 da letture</t>
  </si>
  <si>
    <t>'0024251030</t>
  </si>
  <si>
    <t>Matricola</t>
  </si>
  <si>
    <t>PDR</t>
  </si>
  <si>
    <t>Utenza</t>
  </si>
  <si>
    <t>Via dei Piranesi 46</t>
  </si>
  <si>
    <t>Prelievo totale annuo previsto (mc)</t>
  </si>
  <si>
    <t>Sede Coni Palazzo H</t>
  </si>
  <si>
    <t>Stadio Olimpico</t>
  </si>
  <si>
    <t>Piscine Scoperte Foro Italico</t>
  </si>
  <si>
    <t>Formia 1- Reception G</t>
  </si>
  <si>
    <t>Formia 3- Edificio A</t>
  </si>
  <si>
    <t>Formia 2- Foresterie F</t>
  </si>
  <si>
    <t>Formia 7- Edificio centrale C</t>
  </si>
  <si>
    <t>Formia 4- Murale edificio V</t>
  </si>
  <si>
    <t>Schio Riboli 2</t>
  </si>
  <si>
    <t>Schio Riboli 8</t>
  </si>
  <si>
    <t>Via Flaminia Nuova 830</t>
  </si>
  <si>
    <t>Formia 6 - Risc. cucina C</t>
  </si>
  <si>
    <t>Stima consumi mensili siti di maggior prelievo</t>
  </si>
  <si>
    <t>Contatore MP 1,5 bar</t>
  </si>
  <si>
    <t>Contatore n. 11</t>
  </si>
  <si>
    <t>Contatore n. 7</t>
  </si>
  <si>
    <t>Contatore n. 6</t>
  </si>
  <si>
    <t>Contatore n. 10</t>
  </si>
  <si>
    <t>Contatore n. 1</t>
  </si>
  <si>
    <t>Contatore n. 2</t>
  </si>
  <si>
    <t>Procedura aperta relativa alla fornitura di gas metano per i vari siti di Coni Servizi Spa anno 2015-2016 - Allegato 3</t>
  </si>
  <si>
    <t>CT Viale Tiziano 74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</si>
</sst>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3" fillId="0" borderId="0" xfId="1" applyFont="1" applyFill="1" applyAlignment="1">
      <alignment horizontal="center" vertical="center"/>
    </xf>
    <xf numFmtId="3" fontId="1" fillId="0" borderId="1" xfId="1" applyNumberFormat="1" applyFont="1" applyBorder="1"/>
    <xf numFmtId="3" fontId="1" fillId="0" borderId="0" xfId="1" applyNumberFormat="1" applyFont="1"/>
    <xf numFmtId="0" fontId="1" fillId="0" borderId="0" xfId="1" applyFont="1"/>
    <xf numFmtId="0" fontId="0" fillId="0" borderId="0" xfId="1" applyFont="1" applyFill="1"/>
    <xf numFmtId="0" fontId="5" fillId="0" borderId="0" xfId="1" applyFont="1" applyFill="1"/>
    <xf numFmtId="3" fontId="2" fillId="0" borderId="0" xfId="1" applyNumberFormat="1" applyFont="1"/>
    <xf numFmtId="3" fontId="0" fillId="0" borderId="0" xfId="1" applyNumberFormat="1" applyFont="1"/>
    <xf numFmtId="3" fontId="0" fillId="0" borderId="0" xfId="0" applyNumberFormat="1"/>
    <xf numFmtId="0" fontId="4" fillId="0" borderId="0" xfId="1" applyFont="1" applyBorder="1" applyAlignment="1">
      <alignment vertical="center"/>
    </xf>
    <xf numFmtId="0" fontId="1" fillId="0" borderId="0" xfId="1" applyFont="1" applyBorder="1" applyAlignment="1">
      <alignment horizontal="left"/>
    </xf>
    <xf numFmtId="0" fontId="1" fillId="0" borderId="0" xfId="1" applyFont="1" applyFill="1"/>
    <xf numFmtId="3" fontId="2" fillId="0" borderId="0" xfId="1" applyNumberFormat="1" applyFont="1" applyBorder="1" applyAlignment="1">
      <alignment vertical="center" wrapText="1"/>
    </xf>
    <xf numFmtId="3" fontId="2" fillId="0" borderId="0" xfId="1" applyNumberFormat="1" applyFont="1" applyFill="1"/>
    <xf numFmtId="0" fontId="0" fillId="0" borderId="0" xfId="0" applyFill="1"/>
    <xf numFmtId="0" fontId="0" fillId="0" borderId="0" xfId="0" applyBorder="1"/>
    <xf numFmtId="3" fontId="7" fillId="0" borderId="1" xfId="1" applyNumberFormat="1" applyFont="1" applyBorder="1"/>
    <xf numFmtId="3" fontId="7" fillId="0" borderId="0" xfId="0" applyNumberFormat="1" applyFont="1"/>
    <xf numFmtId="0" fontId="7" fillId="0" borderId="0" xfId="0" applyFont="1"/>
    <xf numFmtId="3" fontId="8" fillId="0" borderId="1" xfId="0" applyNumberFormat="1" applyFont="1" applyBorder="1"/>
    <xf numFmtId="3" fontId="9" fillId="0" borderId="4" xfId="1" applyNumberFormat="1" applyFont="1" applyBorder="1"/>
    <xf numFmtId="3" fontId="9" fillId="0" borderId="1" xfId="1" applyNumberFormat="1" applyFont="1" applyBorder="1"/>
    <xf numFmtId="0" fontId="8" fillId="0" borderId="1" xfId="1" applyFont="1" applyBorder="1"/>
    <xf numFmtId="0" fontId="8" fillId="0" borderId="4" xfId="1" applyFont="1" applyFill="1" applyBorder="1" applyAlignment="1">
      <alignment horizontal="left"/>
    </xf>
    <xf numFmtId="1" fontId="8" fillId="0" borderId="1" xfId="1" quotePrefix="1" applyNumberFormat="1" applyFont="1" applyFill="1" applyBorder="1" applyAlignment="1">
      <alignment horizontal="left"/>
    </xf>
    <xf numFmtId="0" fontId="0" fillId="0" borderId="12" xfId="0" applyBorder="1"/>
    <xf numFmtId="0" fontId="0" fillId="0" borderId="11" xfId="0" applyFill="1" applyBorder="1"/>
    <xf numFmtId="164" fontId="0" fillId="0" borderId="0" xfId="0" applyNumberFormat="1"/>
    <xf numFmtId="3" fontId="2" fillId="2" borderId="0" xfId="1" applyNumberFormat="1" applyFont="1" applyFill="1" applyBorder="1" applyAlignment="1">
      <alignment vertical="center" wrapText="1"/>
    </xf>
    <xf numFmtId="3" fontId="0" fillId="2" borderId="0" xfId="1" applyNumberFormat="1" applyFont="1" applyFill="1" applyBorder="1"/>
    <xf numFmtId="3" fontId="4" fillId="2" borderId="0" xfId="1" applyNumberFormat="1" applyFont="1" applyFill="1" applyBorder="1" applyAlignment="1">
      <alignment vertical="center"/>
    </xf>
    <xf numFmtId="3" fontId="4" fillId="2" borderId="0" xfId="1" applyNumberFormat="1" applyFont="1" applyFill="1" applyBorder="1" applyAlignment="1">
      <alignment horizontal="center" vertical="center"/>
    </xf>
    <xf numFmtId="0" fontId="0" fillId="2" borderId="0" xfId="0" applyFill="1" applyBorder="1"/>
    <xf numFmtId="3" fontId="2" fillId="2" borderId="0" xfId="1" applyNumberFormat="1" applyFont="1" applyFill="1" applyBorder="1" applyAlignment="1">
      <alignment horizontal="center"/>
    </xf>
    <xf numFmtId="0" fontId="0" fillId="2" borderId="1" xfId="0" applyFill="1" applyBorder="1"/>
    <xf numFmtId="0" fontId="0" fillId="2" borderId="0" xfId="0" applyFill="1"/>
    <xf numFmtId="3" fontId="2" fillId="2" borderId="0" xfId="1" applyNumberFormat="1" applyFont="1" applyFill="1"/>
    <xf numFmtId="3" fontId="0" fillId="2" borderId="0" xfId="1" applyNumberFormat="1" applyFont="1" applyFill="1"/>
    <xf numFmtId="3" fontId="11" fillId="2" borderId="1" xfId="1" applyNumberFormat="1" applyFont="1" applyFill="1" applyBorder="1"/>
    <xf numFmtId="3" fontId="1" fillId="0" borderId="4" xfId="1" applyNumberFormat="1" applyFont="1" applyBorder="1"/>
    <xf numFmtId="0" fontId="0" fillId="0" borderId="12" xfId="0" applyFill="1" applyBorder="1"/>
    <xf numFmtId="0" fontId="2" fillId="0" borderId="1" xfId="1" applyFont="1" applyFill="1" applyBorder="1" applyAlignment="1">
      <alignment horizontal="center" vertical="center"/>
    </xf>
    <xf numFmtId="0" fontId="2" fillId="0" borderId="1" xfId="1" quotePrefix="1" applyFont="1" applyFill="1" applyBorder="1" applyAlignment="1">
      <alignment horizontal="center" vertical="center"/>
    </xf>
    <xf numFmtId="0" fontId="7" fillId="0" borderId="1" xfId="0" applyFont="1" applyBorder="1"/>
    <xf numFmtId="0" fontId="7" fillId="0" borderId="1" xfId="1" applyFont="1" applyFill="1" applyBorder="1"/>
    <xf numFmtId="3" fontId="2" fillId="0" borderId="2" xfId="1" applyNumberFormat="1" applyFont="1" applyBorder="1" applyAlignment="1">
      <alignment horizontal="center" vertical="center" wrapText="1"/>
    </xf>
    <xf numFmtId="3" fontId="2" fillId="0" borderId="3" xfId="1" applyNumberFormat="1" applyFont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3" fontId="10" fillId="0" borderId="1" xfId="1" applyNumberFormat="1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%" xfId="1"/>
    <cellStyle name="Normale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44"/>
  <sheetViews>
    <sheetView tabSelected="1" zoomScaleNormal="100" workbookViewId="0">
      <selection activeCell="AT6" sqref="AT6"/>
    </sheetView>
  </sheetViews>
  <sheetFormatPr defaultRowHeight="15"/>
  <cols>
    <col min="1" max="1" width="22.7109375" style="16" customWidth="1"/>
    <col min="2" max="2" width="14.140625" style="15" customWidth="1"/>
    <col min="3" max="3" width="15.42578125" style="15" bestFit="1" customWidth="1"/>
    <col min="4" max="4" width="0.85546875" customWidth="1"/>
    <col min="5" max="5" width="0" hidden="1" customWidth="1"/>
    <col min="6" max="6" width="4.7109375" hidden="1" customWidth="1"/>
    <col min="7" max="36" width="0" hidden="1" customWidth="1"/>
    <col min="37" max="37" width="5.85546875" hidden="1" customWidth="1"/>
    <col min="38" max="38" width="8.5703125" bestFit="1" customWidth="1"/>
    <col min="39" max="39" width="9.140625" bestFit="1" customWidth="1"/>
    <col min="40" max="40" width="7.5703125" customWidth="1"/>
    <col min="41" max="41" width="7" customWidth="1"/>
    <col min="42" max="42" width="7.85546875" bestFit="1" customWidth="1"/>
    <col min="43" max="43" width="7.42578125" bestFit="1" customWidth="1"/>
    <col min="44" max="44" width="6.7109375" bestFit="1" customWidth="1"/>
    <col min="45" max="45" width="7.42578125" bestFit="1" customWidth="1"/>
    <col min="46" max="46" width="10.5703125" bestFit="1" customWidth="1"/>
    <col min="47" max="47" width="8.28515625" bestFit="1" customWidth="1"/>
    <col min="48" max="48" width="10.140625" bestFit="1" customWidth="1"/>
    <col min="49" max="49" width="9.7109375" bestFit="1" customWidth="1"/>
    <col min="50" max="50" width="17.7109375" customWidth="1"/>
    <col min="52" max="52" width="12.28515625" bestFit="1" customWidth="1"/>
    <col min="53" max="58" width="9.7109375" bestFit="1" customWidth="1"/>
    <col min="59" max="60" width="9.28515625" bestFit="1" customWidth="1"/>
    <col min="61" max="64" width="9.7109375" bestFit="1" customWidth="1"/>
    <col min="66" max="66" width="9.140625" style="28"/>
  </cols>
  <sheetData>
    <row r="1" spans="1:54" ht="12" customHeight="1"/>
    <row r="2" spans="1:54" ht="15.75" customHeight="1">
      <c r="A2" s="48" t="s">
        <v>47</v>
      </c>
      <c r="B2" s="49"/>
      <c r="C2" s="49"/>
      <c r="D2" s="50"/>
      <c r="E2" s="29" t="s">
        <v>4</v>
      </c>
      <c r="F2" s="30"/>
      <c r="G2" s="31" t="s">
        <v>19</v>
      </c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2"/>
      <c r="T2" s="29" t="s">
        <v>5</v>
      </c>
      <c r="U2" s="30"/>
      <c r="V2" s="31" t="s">
        <v>20</v>
      </c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3"/>
      <c r="AI2" s="29" t="s">
        <v>6</v>
      </c>
      <c r="AJ2" s="33"/>
      <c r="AK2" s="33"/>
      <c r="AL2" s="55" t="s">
        <v>39</v>
      </c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7"/>
      <c r="AX2" s="54" t="s">
        <v>26</v>
      </c>
    </row>
    <row r="3" spans="1:54" ht="33" customHeight="1">
      <c r="A3" s="51"/>
      <c r="B3" s="52"/>
      <c r="C3" s="52"/>
      <c r="D3" s="53"/>
      <c r="E3" s="29"/>
      <c r="F3" s="34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2"/>
      <c r="T3" s="29"/>
      <c r="U3" s="30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3"/>
      <c r="AI3" s="29"/>
      <c r="AJ3" s="33"/>
      <c r="AK3" s="33"/>
      <c r="AL3" s="58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60"/>
      <c r="AX3" s="54"/>
    </row>
    <row r="4" spans="1:54" ht="18" customHeight="1">
      <c r="A4" s="26" t="s">
        <v>24</v>
      </c>
      <c r="B4" s="27" t="s">
        <v>22</v>
      </c>
      <c r="C4" s="41" t="s">
        <v>23</v>
      </c>
      <c r="D4" s="1"/>
      <c r="E4" s="13"/>
      <c r="F4" s="7"/>
      <c r="AE4" s="7"/>
      <c r="AF4" s="7"/>
      <c r="AG4" s="7"/>
      <c r="AL4" s="61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3"/>
      <c r="AX4" s="54"/>
    </row>
    <row r="5" spans="1:54">
      <c r="A5" s="35"/>
      <c r="B5" s="35"/>
      <c r="C5" s="35"/>
      <c r="D5" s="35"/>
      <c r="E5" s="36"/>
      <c r="F5" s="36"/>
      <c r="G5" s="37" t="s">
        <v>16</v>
      </c>
      <c r="H5" s="37" t="s">
        <v>17</v>
      </c>
      <c r="I5" s="37" t="s">
        <v>18</v>
      </c>
      <c r="J5" s="37" t="s">
        <v>7</v>
      </c>
      <c r="K5" s="37" t="s">
        <v>8</v>
      </c>
      <c r="L5" s="37" t="s">
        <v>9</v>
      </c>
      <c r="M5" s="37" t="s">
        <v>10</v>
      </c>
      <c r="N5" s="37" t="s">
        <v>11</v>
      </c>
      <c r="O5" s="37" t="s">
        <v>12</v>
      </c>
      <c r="P5" s="37" t="s">
        <v>13</v>
      </c>
      <c r="Q5" s="37" t="s">
        <v>14</v>
      </c>
      <c r="R5" s="37" t="s">
        <v>15</v>
      </c>
      <c r="S5" s="37"/>
      <c r="T5" s="37"/>
      <c r="U5" s="38"/>
      <c r="V5" s="37" t="s">
        <v>16</v>
      </c>
      <c r="W5" s="37" t="s">
        <v>17</v>
      </c>
      <c r="X5" s="37" t="s">
        <v>18</v>
      </c>
      <c r="Y5" s="37" t="s">
        <v>7</v>
      </c>
      <c r="Z5" s="37" t="s">
        <v>8</v>
      </c>
      <c r="AA5" s="37" t="s">
        <v>9</v>
      </c>
      <c r="AB5" s="37" t="s">
        <v>10</v>
      </c>
      <c r="AC5" s="37" t="s">
        <v>11</v>
      </c>
      <c r="AD5" s="37" t="s">
        <v>12</v>
      </c>
      <c r="AE5" s="36"/>
      <c r="AF5" s="36"/>
      <c r="AG5" s="36"/>
      <c r="AH5" s="36"/>
      <c r="AI5" s="36"/>
      <c r="AJ5" s="36"/>
      <c r="AK5" s="36"/>
      <c r="AL5" s="39" t="s">
        <v>16</v>
      </c>
      <c r="AM5" s="39" t="s">
        <v>17</v>
      </c>
      <c r="AN5" s="39" t="s">
        <v>18</v>
      </c>
      <c r="AO5" s="39" t="s">
        <v>7</v>
      </c>
      <c r="AP5" s="39" t="s">
        <v>8</v>
      </c>
      <c r="AQ5" s="39" t="s">
        <v>9</v>
      </c>
      <c r="AR5" s="39" t="s">
        <v>10</v>
      </c>
      <c r="AS5" s="39" t="s">
        <v>11</v>
      </c>
      <c r="AT5" s="39" t="s">
        <v>12</v>
      </c>
      <c r="AU5" s="39" t="s">
        <v>13</v>
      </c>
      <c r="AV5" s="39" t="s">
        <v>14</v>
      </c>
      <c r="AW5" s="39" t="s">
        <v>15</v>
      </c>
      <c r="AX5" s="54"/>
    </row>
    <row r="6" spans="1:54">
      <c r="A6" s="23" t="s">
        <v>36</v>
      </c>
      <c r="B6" s="24">
        <v>5861742</v>
      </c>
      <c r="C6" s="25">
        <v>15530003002265</v>
      </c>
      <c r="D6" s="42"/>
      <c r="E6" s="40">
        <v>3027</v>
      </c>
      <c r="F6" s="3"/>
      <c r="G6" s="2">
        <v>600</v>
      </c>
      <c r="H6" s="2">
        <v>557</v>
      </c>
      <c r="I6" s="2">
        <v>301</v>
      </c>
      <c r="J6" s="2">
        <v>101</v>
      </c>
      <c r="K6" s="2">
        <v>79</v>
      </c>
      <c r="L6" s="2">
        <v>0</v>
      </c>
      <c r="M6" s="2">
        <v>0</v>
      </c>
      <c r="N6" s="2">
        <v>0</v>
      </c>
      <c r="O6" s="2">
        <v>0</v>
      </c>
      <c r="P6" s="2">
        <v>186</v>
      </c>
      <c r="Q6" s="2">
        <v>522</v>
      </c>
      <c r="R6" s="2">
        <v>604</v>
      </c>
      <c r="S6" s="3"/>
      <c r="T6" s="2">
        <v>2950</v>
      </c>
      <c r="U6" s="3"/>
      <c r="V6" s="2">
        <v>635</v>
      </c>
      <c r="W6" s="2">
        <v>632</v>
      </c>
      <c r="X6" s="2">
        <v>611</v>
      </c>
      <c r="Y6" s="2">
        <v>365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4"/>
      <c r="AI6" s="17">
        <v>2243</v>
      </c>
      <c r="AJ6" s="18">
        <f t="shared" ref="AJ6:AJ30" si="0">+SUM(V6:AD6)+R6+Q6+P6</f>
        <v>3555</v>
      </c>
      <c r="AK6" s="19"/>
      <c r="AL6" s="20">
        <f t="shared" ref="AL6:AT7" si="1">+V6</f>
        <v>635</v>
      </c>
      <c r="AM6" s="20">
        <f t="shared" si="1"/>
        <v>632</v>
      </c>
      <c r="AN6" s="20">
        <f t="shared" si="1"/>
        <v>611</v>
      </c>
      <c r="AO6" s="20">
        <f t="shared" si="1"/>
        <v>365</v>
      </c>
      <c r="AP6" s="20">
        <f t="shared" si="1"/>
        <v>0</v>
      </c>
      <c r="AQ6" s="20">
        <f t="shared" si="1"/>
        <v>0</v>
      </c>
      <c r="AR6" s="20">
        <f t="shared" si="1"/>
        <v>0</v>
      </c>
      <c r="AS6" s="20">
        <f t="shared" si="1"/>
        <v>0</v>
      </c>
      <c r="AT6" s="20">
        <f t="shared" si="1"/>
        <v>0</v>
      </c>
      <c r="AU6" s="21">
        <v>200</v>
      </c>
      <c r="AV6" s="22">
        <v>600</v>
      </c>
      <c r="AW6" s="22">
        <v>750</v>
      </c>
      <c r="AX6" s="20">
        <f>+SUM(AL6:AW6)</f>
        <v>3793</v>
      </c>
      <c r="BB6" s="9"/>
    </row>
    <row r="7" spans="1:54">
      <c r="A7" s="23" t="s">
        <v>35</v>
      </c>
      <c r="B7" s="24">
        <v>31689172</v>
      </c>
      <c r="C7" s="25">
        <v>15530003002264</v>
      </c>
      <c r="D7" s="43"/>
      <c r="E7" s="40">
        <v>19065</v>
      </c>
      <c r="F7" s="3"/>
      <c r="G7" s="2">
        <v>3459</v>
      </c>
      <c r="H7" s="2">
        <v>3953</v>
      </c>
      <c r="I7" s="2">
        <v>2087</v>
      </c>
      <c r="J7" s="2">
        <v>943</v>
      </c>
      <c r="K7" s="2">
        <v>456</v>
      </c>
      <c r="L7" s="2">
        <v>237</v>
      </c>
      <c r="M7" s="2">
        <v>182</v>
      </c>
      <c r="N7" s="2">
        <v>193</v>
      </c>
      <c r="O7" s="2">
        <v>269</v>
      </c>
      <c r="P7" s="2">
        <v>826</v>
      </c>
      <c r="Q7" s="2">
        <v>2274</v>
      </c>
      <c r="R7" s="2">
        <v>3330</v>
      </c>
      <c r="S7" s="3"/>
      <c r="T7" s="2">
        <v>18209</v>
      </c>
      <c r="U7" s="3"/>
      <c r="V7" s="2">
        <v>3712</v>
      </c>
      <c r="W7" s="2">
        <v>4341</v>
      </c>
      <c r="X7" s="2">
        <v>2680</v>
      </c>
      <c r="Y7" s="2">
        <v>1425</v>
      </c>
      <c r="Z7" s="2">
        <v>496</v>
      </c>
      <c r="AA7" s="2">
        <v>270</v>
      </c>
      <c r="AB7" s="2">
        <v>234</v>
      </c>
      <c r="AC7" s="2">
        <v>254</v>
      </c>
      <c r="AD7" s="2">
        <v>284</v>
      </c>
      <c r="AE7" s="2">
        <v>0</v>
      </c>
      <c r="AF7" s="2">
        <v>0</v>
      </c>
      <c r="AG7" s="2">
        <v>0</v>
      </c>
      <c r="AH7" s="4"/>
      <c r="AI7" s="17">
        <v>13696</v>
      </c>
      <c r="AJ7" s="18">
        <f t="shared" si="0"/>
        <v>20126</v>
      </c>
      <c r="AK7" s="19"/>
      <c r="AL7" s="20">
        <f t="shared" si="1"/>
        <v>3712</v>
      </c>
      <c r="AM7" s="20">
        <f t="shared" si="1"/>
        <v>4341</v>
      </c>
      <c r="AN7" s="20">
        <f t="shared" si="1"/>
        <v>2680</v>
      </c>
      <c r="AO7" s="20">
        <f t="shared" si="1"/>
        <v>1425</v>
      </c>
      <c r="AP7" s="20">
        <f t="shared" si="1"/>
        <v>496</v>
      </c>
      <c r="AQ7" s="20">
        <f t="shared" si="1"/>
        <v>270</v>
      </c>
      <c r="AR7" s="20">
        <f t="shared" si="1"/>
        <v>234</v>
      </c>
      <c r="AS7" s="20">
        <f t="shared" si="1"/>
        <v>254</v>
      </c>
      <c r="AT7" s="20">
        <f t="shared" si="1"/>
        <v>284</v>
      </c>
      <c r="AU7" s="21">
        <v>900</v>
      </c>
      <c r="AV7" s="22">
        <v>2500</v>
      </c>
      <c r="AW7" s="22">
        <v>3500</v>
      </c>
      <c r="AX7" s="20">
        <f t="shared" ref="AX7" si="2">+SUM(AL7:AW7)</f>
        <v>20596</v>
      </c>
      <c r="BB7" s="9"/>
    </row>
    <row r="8" spans="1:54">
      <c r="A8" s="23" t="s">
        <v>48</v>
      </c>
      <c r="B8" s="24">
        <v>8115900</v>
      </c>
      <c r="C8" s="25">
        <v>880001179969</v>
      </c>
      <c r="D8" s="42"/>
      <c r="E8" s="40">
        <v>222844</v>
      </c>
      <c r="F8" s="3"/>
      <c r="G8" s="2">
        <v>33851</v>
      </c>
      <c r="H8" s="2">
        <v>55762</v>
      </c>
      <c r="I8" s="2">
        <v>34275</v>
      </c>
      <c r="J8" s="2">
        <v>22961</v>
      </c>
      <c r="K8" s="2">
        <v>11802</v>
      </c>
      <c r="L8" s="2">
        <v>41</v>
      </c>
      <c r="M8" s="2">
        <v>0</v>
      </c>
      <c r="N8" s="2">
        <v>64</v>
      </c>
      <c r="O8" s="2">
        <v>784</v>
      </c>
      <c r="P8" s="2">
        <v>4420</v>
      </c>
      <c r="Q8" s="2">
        <v>23717</v>
      </c>
      <c r="R8" s="2">
        <v>60928</v>
      </c>
      <c r="S8" s="3"/>
      <c r="T8" s="2">
        <v>248605</v>
      </c>
      <c r="U8" s="3"/>
      <c r="V8" s="2">
        <v>42167</v>
      </c>
      <c r="W8" s="2">
        <v>41397</v>
      </c>
      <c r="X8" s="2">
        <v>35247</v>
      </c>
      <c r="Y8" s="2">
        <v>18615</v>
      </c>
      <c r="Z8" s="2">
        <v>6656</v>
      </c>
      <c r="AA8" s="2">
        <v>6384</v>
      </c>
      <c r="AB8" s="2">
        <v>1702</v>
      </c>
      <c r="AC8" s="2">
        <v>0</v>
      </c>
      <c r="AD8" s="2">
        <v>3699</v>
      </c>
      <c r="AE8" s="2">
        <v>0</v>
      </c>
      <c r="AF8" s="2">
        <v>0</v>
      </c>
      <c r="AG8" s="2">
        <v>0</v>
      </c>
      <c r="AH8" s="4"/>
      <c r="AI8" s="17">
        <v>155867</v>
      </c>
      <c r="AJ8" s="18">
        <f t="shared" si="0"/>
        <v>244932</v>
      </c>
      <c r="AK8" s="19"/>
      <c r="AL8" s="20">
        <v>32000</v>
      </c>
      <c r="AM8" s="20">
        <v>25000</v>
      </c>
      <c r="AN8" s="20">
        <v>10000</v>
      </c>
      <c r="AO8" s="20">
        <v>8000</v>
      </c>
      <c r="AP8" s="20">
        <v>0</v>
      </c>
      <c r="AQ8" s="20">
        <v>0</v>
      </c>
      <c r="AR8" s="20">
        <v>0</v>
      </c>
      <c r="AS8" s="20">
        <f>+AC8</f>
        <v>0</v>
      </c>
      <c r="AT8" s="20">
        <v>0</v>
      </c>
      <c r="AU8" s="21">
        <v>0</v>
      </c>
      <c r="AV8" s="22">
        <v>15000</v>
      </c>
      <c r="AW8" s="22">
        <v>20000</v>
      </c>
      <c r="AX8" s="20">
        <f t="shared" ref="AX8" si="3">+SUM(AL8:AW8)</f>
        <v>110000</v>
      </c>
      <c r="BB8" s="9"/>
    </row>
    <row r="9" spans="1:54">
      <c r="A9" s="23" t="s">
        <v>0</v>
      </c>
      <c r="B9" s="24">
        <v>84691556</v>
      </c>
      <c r="C9" s="25">
        <v>881113394496</v>
      </c>
      <c r="D9" s="42"/>
      <c r="E9" s="40">
        <v>3820</v>
      </c>
      <c r="F9" s="3"/>
      <c r="G9" s="2">
        <v>699</v>
      </c>
      <c r="H9" s="2">
        <v>716</v>
      </c>
      <c r="I9" s="2">
        <v>832</v>
      </c>
      <c r="J9" s="2">
        <v>347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765</v>
      </c>
      <c r="R9" s="2">
        <v>1037</v>
      </c>
      <c r="S9" s="3"/>
      <c r="T9" s="2">
        <v>4396</v>
      </c>
      <c r="U9" s="3"/>
      <c r="V9" s="2">
        <v>783</v>
      </c>
      <c r="W9" s="2">
        <v>803</v>
      </c>
      <c r="X9" s="2">
        <v>733</v>
      </c>
      <c r="Y9" s="2">
        <v>359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4"/>
      <c r="AI9" s="17">
        <v>2678</v>
      </c>
      <c r="AJ9" s="18">
        <f t="shared" si="0"/>
        <v>4480</v>
      </c>
      <c r="AK9" s="19"/>
      <c r="AL9" s="20">
        <v>800</v>
      </c>
      <c r="AM9" s="20">
        <v>800</v>
      </c>
      <c r="AN9" s="20">
        <v>750</v>
      </c>
      <c r="AO9" s="20">
        <v>350</v>
      </c>
      <c r="AP9" s="20">
        <f>+Z9</f>
        <v>0</v>
      </c>
      <c r="AQ9" s="20">
        <f>+AA9</f>
        <v>0</v>
      </c>
      <c r="AR9" s="20">
        <f>+AB9</f>
        <v>0</v>
      </c>
      <c r="AS9" s="20">
        <f>+AC9</f>
        <v>0</v>
      </c>
      <c r="AT9" s="20">
        <f>+AD9</f>
        <v>0</v>
      </c>
      <c r="AU9" s="21">
        <v>120</v>
      </c>
      <c r="AV9" s="22">
        <v>800</v>
      </c>
      <c r="AW9" s="22">
        <v>1200</v>
      </c>
      <c r="AX9" s="20">
        <f t="shared" ref="AX9" si="4">+SUM(AL9:AW9)</f>
        <v>4820</v>
      </c>
      <c r="BB9" s="9"/>
    </row>
    <row r="10" spans="1:54">
      <c r="A10" s="23" t="s">
        <v>0</v>
      </c>
      <c r="B10" s="24">
        <v>51918696</v>
      </c>
      <c r="C10" s="25">
        <v>881113392797</v>
      </c>
      <c r="D10" s="43"/>
      <c r="E10" s="40">
        <v>6962</v>
      </c>
      <c r="F10" s="3"/>
      <c r="G10" s="2">
        <v>887</v>
      </c>
      <c r="H10" s="2">
        <v>879</v>
      </c>
      <c r="I10" s="2">
        <v>931</v>
      </c>
      <c r="J10" s="2">
        <v>920</v>
      </c>
      <c r="K10" s="2">
        <v>414</v>
      </c>
      <c r="L10" s="2">
        <v>203</v>
      </c>
      <c r="M10" s="2">
        <v>213</v>
      </c>
      <c r="N10" s="2">
        <v>175</v>
      </c>
      <c r="O10" s="2">
        <v>254</v>
      </c>
      <c r="P10" s="2">
        <v>346</v>
      </c>
      <c r="Q10" s="2">
        <v>915</v>
      </c>
      <c r="R10" s="2">
        <v>1048</v>
      </c>
      <c r="S10" s="3"/>
      <c r="T10" s="2">
        <v>7185</v>
      </c>
      <c r="U10" s="3"/>
      <c r="V10" s="2">
        <v>876</v>
      </c>
      <c r="W10" s="2">
        <v>1008</v>
      </c>
      <c r="X10" s="2">
        <v>962</v>
      </c>
      <c r="Y10" s="2">
        <v>827</v>
      </c>
      <c r="Z10" s="2">
        <v>319</v>
      </c>
      <c r="AA10" s="2">
        <v>236</v>
      </c>
      <c r="AB10" s="2">
        <v>168</v>
      </c>
      <c r="AC10" s="2">
        <v>168</v>
      </c>
      <c r="AD10" s="2">
        <v>236</v>
      </c>
      <c r="AE10" s="2">
        <v>0</v>
      </c>
      <c r="AF10" s="2">
        <v>0</v>
      </c>
      <c r="AG10" s="2">
        <v>0</v>
      </c>
      <c r="AH10" s="4"/>
      <c r="AI10" s="17">
        <v>4800</v>
      </c>
      <c r="AJ10" s="18">
        <f t="shared" si="0"/>
        <v>7109</v>
      </c>
      <c r="AK10" s="19"/>
      <c r="AL10" s="20">
        <v>900</v>
      </c>
      <c r="AM10" s="20">
        <v>1000</v>
      </c>
      <c r="AN10" s="20">
        <v>950</v>
      </c>
      <c r="AO10" s="20">
        <v>850</v>
      </c>
      <c r="AP10" s="20">
        <v>300</v>
      </c>
      <c r="AQ10" s="20">
        <v>250</v>
      </c>
      <c r="AR10" s="20">
        <v>150</v>
      </c>
      <c r="AS10" s="20">
        <v>150</v>
      </c>
      <c r="AT10" s="20">
        <v>250</v>
      </c>
      <c r="AU10" s="21">
        <v>350</v>
      </c>
      <c r="AV10" s="22">
        <v>1000</v>
      </c>
      <c r="AW10" s="22">
        <v>1220</v>
      </c>
      <c r="AX10" s="20">
        <f t="shared" ref="AX10" si="5">+SUM(AL10:AW10)</f>
        <v>7370</v>
      </c>
      <c r="BB10" s="9"/>
    </row>
    <row r="11" spans="1:54">
      <c r="A11" s="23" t="s">
        <v>29</v>
      </c>
      <c r="B11" s="24">
        <v>29602407</v>
      </c>
      <c r="C11" s="25">
        <v>881112731748</v>
      </c>
      <c r="D11" s="43"/>
      <c r="E11" s="40">
        <v>339551</v>
      </c>
      <c r="F11" s="3"/>
      <c r="G11" s="2">
        <v>35090</v>
      </c>
      <c r="H11" s="2">
        <v>33299</v>
      </c>
      <c r="I11" s="2">
        <v>42754</v>
      </c>
      <c r="J11" s="2">
        <v>26858</v>
      </c>
      <c r="K11" s="2">
        <v>20680</v>
      </c>
      <c r="L11" s="2">
        <v>17039</v>
      </c>
      <c r="M11" s="2">
        <v>6261</v>
      </c>
      <c r="N11" s="2">
        <v>5209</v>
      </c>
      <c r="O11" s="2">
        <v>0</v>
      </c>
      <c r="P11" s="2">
        <v>59122.959999999963</v>
      </c>
      <c r="Q11" s="2">
        <v>24981.650000000023</v>
      </c>
      <c r="R11" s="2">
        <v>43323.839999999967</v>
      </c>
      <c r="S11" s="3"/>
      <c r="T11" s="2">
        <v>314618.44999999995</v>
      </c>
      <c r="U11" s="3"/>
      <c r="V11" s="2">
        <v>41029.600000000093</v>
      </c>
      <c r="W11" s="2">
        <v>41118.29999999993</v>
      </c>
      <c r="X11" s="2">
        <v>41634.900000000023</v>
      </c>
      <c r="Y11" s="2">
        <v>33576.310000000056</v>
      </c>
      <c r="Z11" s="2">
        <v>25556.5</v>
      </c>
      <c r="AA11" s="2">
        <v>22580.939999999944</v>
      </c>
      <c r="AB11" s="2">
        <v>13038</v>
      </c>
      <c r="AC11" s="2">
        <v>9337</v>
      </c>
      <c r="AD11" s="2">
        <v>25477</v>
      </c>
      <c r="AE11" s="2">
        <v>0</v>
      </c>
      <c r="AF11" s="2">
        <v>0</v>
      </c>
      <c r="AG11" s="2">
        <v>0</v>
      </c>
      <c r="AH11" s="4"/>
      <c r="AI11" s="17">
        <v>253348.55000000005</v>
      </c>
      <c r="AJ11" s="18">
        <f t="shared" si="0"/>
        <v>380777</v>
      </c>
      <c r="AK11" s="19"/>
      <c r="AL11" s="20">
        <v>41000</v>
      </c>
      <c r="AM11" s="20">
        <v>42000</v>
      </c>
      <c r="AN11" s="20">
        <v>42000</v>
      </c>
      <c r="AO11" s="20">
        <v>33500</v>
      </c>
      <c r="AP11" s="20">
        <v>25500</v>
      </c>
      <c r="AQ11" s="20">
        <v>22500</v>
      </c>
      <c r="AR11" s="20">
        <v>13000</v>
      </c>
      <c r="AS11" s="20">
        <v>9500</v>
      </c>
      <c r="AT11" s="20">
        <v>25500</v>
      </c>
      <c r="AU11" s="21">
        <v>65000</v>
      </c>
      <c r="AV11" s="22">
        <v>28000</v>
      </c>
      <c r="AW11" s="22">
        <v>45000</v>
      </c>
      <c r="AX11" s="20">
        <f t="shared" ref="AX11" si="6">+SUM(AL11:AW11)</f>
        <v>392500</v>
      </c>
      <c r="BB11" s="9"/>
    </row>
    <row r="12" spans="1:54">
      <c r="A12" s="23" t="s">
        <v>28</v>
      </c>
      <c r="B12" s="24">
        <v>6674</v>
      </c>
      <c r="C12" s="25">
        <v>881105248296</v>
      </c>
      <c r="D12" s="43"/>
      <c r="E12" s="40">
        <v>386868.59999999963</v>
      </c>
      <c r="F12" s="3"/>
      <c r="G12" s="2">
        <v>61466.600000000559</v>
      </c>
      <c r="H12" s="2">
        <v>61947.799999999814</v>
      </c>
      <c r="I12" s="2">
        <v>63425.599999999627</v>
      </c>
      <c r="J12" s="2">
        <v>17146</v>
      </c>
      <c r="K12" s="2">
        <v>17147.800000000745</v>
      </c>
      <c r="L12" s="2">
        <v>3636.5999999996275</v>
      </c>
      <c r="M12" s="2">
        <v>5180.2999999998137</v>
      </c>
      <c r="N12" s="2">
        <v>4412.1000000005588</v>
      </c>
      <c r="O12" s="2">
        <v>4030</v>
      </c>
      <c r="P12" s="2">
        <v>12329.299999999814</v>
      </c>
      <c r="Q12" s="2">
        <v>59532.700000000186</v>
      </c>
      <c r="R12" s="2">
        <v>68812.799999999814</v>
      </c>
      <c r="S12" s="3"/>
      <c r="T12" s="2">
        <v>379067.60000000056</v>
      </c>
      <c r="U12" s="3"/>
      <c r="V12" s="2">
        <v>91045.700000000186</v>
      </c>
      <c r="W12" s="2">
        <v>60775.899999999441</v>
      </c>
      <c r="X12" s="2">
        <v>57211.5</v>
      </c>
      <c r="Y12" s="2">
        <v>22604.700000000186</v>
      </c>
      <c r="Z12" s="2">
        <v>6139</v>
      </c>
      <c r="AA12" s="2">
        <v>6139</v>
      </c>
      <c r="AB12" s="2">
        <v>2217</v>
      </c>
      <c r="AC12" s="2">
        <v>6198.3000000007451</v>
      </c>
      <c r="AD12" s="2">
        <v>5843.1999999992549</v>
      </c>
      <c r="AE12" s="2">
        <v>0</v>
      </c>
      <c r="AF12" s="2">
        <v>0</v>
      </c>
      <c r="AG12" s="2">
        <v>0</v>
      </c>
      <c r="AH12" s="4"/>
      <c r="AI12" s="17">
        <v>258174.29999999981</v>
      </c>
      <c r="AJ12" s="18">
        <f t="shared" si="0"/>
        <v>398849.09999999963</v>
      </c>
      <c r="AK12" s="19"/>
      <c r="AL12" s="20">
        <v>73000</v>
      </c>
      <c r="AM12" s="20">
        <v>63000</v>
      </c>
      <c r="AN12" s="20">
        <v>65000</v>
      </c>
      <c r="AO12" s="20">
        <v>22500</v>
      </c>
      <c r="AP12" s="20">
        <v>6500</v>
      </c>
      <c r="AQ12" s="20">
        <v>6500</v>
      </c>
      <c r="AR12" s="20">
        <v>6000</v>
      </c>
      <c r="AS12" s="20">
        <v>6000</v>
      </c>
      <c r="AT12" s="20">
        <v>6500</v>
      </c>
      <c r="AU12" s="21">
        <v>15000</v>
      </c>
      <c r="AV12" s="22">
        <v>60000</v>
      </c>
      <c r="AW12" s="22">
        <v>70000</v>
      </c>
      <c r="AX12" s="20">
        <f t="shared" ref="AX12" si="7">+SUM(AL12:AW12)</f>
        <v>400000</v>
      </c>
      <c r="BB12" s="9"/>
    </row>
    <row r="13" spans="1:54">
      <c r="A13" s="23" t="s">
        <v>27</v>
      </c>
      <c r="B13" s="24">
        <v>39218032</v>
      </c>
      <c r="C13" s="25">
        <v>881105091837</v>
      </c>
      <c r="D13" s="42"/>
      <c r="E13" s="40">
        <v>117196</v>
      </c>
      <c r="F13" s="3"/>
      <c r="G13" s="2">
        <v>20894</v>
      </c>
      <c r="H13" s="2">
        <v>26760</v>
      </c>
      <c r="I13" s="2">
        <v>23971</v>
      </c>
      <c r="J13" s="2">
        <v>4255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24530</v>
      </c>
      <c r="R13" s="2">
        <v>33010</v>
      </c>
      <c r="S13" s="3"/>
      <c r="T13" s="2">
        <v>133420</v>
      </c>
      <c r="U13" s="3"/>
      <c r="V13" s="2">
        <v>42395</v>
      </c>
      <c r="W13" s="2">
        <v>36075</v>
      </c>
      <c r="X13" s="2">
        <v>29400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4"/>
      <c r="AI13" s="17">
        <v>107870</v>
      </c>
      <c r="AJ13" s="18">
        <f t="shared" si="0"/>
        <v>165410</v>
      </c>
      <c r="AK13" s="19"/>
      <c r="AL13" s="20">
        <v>36000</v>
      </c>
      <c r="AM13" s="20">
        <v>35000</v>
      </c>
      <c r="AN13" s="20">
        <v>25000</v>
      </c>
      <c r="AO13" s="20">
        <f t="shared" ref="AO13:AT14" si="8">+Y13</f>
        <v>0</v>
      </c>
      <c r="AP13" s="20">
        <f t="shared" si="8"/>
        <v>0</v>
      </c>
      <c r="AQ13" s="20">
        <f t="shared" si="8"/>
        <v>0</v>
      </c>
      <c r="AR13" s="20">
        <f t="shared" si="8"/>
        <v>0</v>
      </c>
      <c r="AS13" s="20">
        <f t="shared" si="8"/>
        <v>0</v>
      </c>
      <c r="AT13" s="20">
        <f t="shared" si="8"/>
        <v>0</v>
      </c>
      <c r="AU13" s="21">
        <v>0</v>
      </c>
      <c r="AV13" s="22">
        <v>18500</v>
      </c>
      <c r="AW13" s="22">
        <v>27000</v>
      </c>
      <c r="AX13" s="20">
        <f t="shared" ref="AX13" si="9">+SUM(AL13:AW13)</f>
        <v>141500</v>
      </c>
      <c r="BB13" s="9"/>
    </row>
    <row r="14" spans="1:54">
      <c r="A14" s="23" t="s">
        <v>37</v>
      </c>
      <c r="B14" s="24">
        <v>7692493</v>
      </c>
      <c r="C14" s="25">
        <v>881112822588</v>
      </c>
      <c r="D14" s="42"/>
      <c r="E14" s="40">
        <v>43912</v>
      </c>
      <c r="F14" s="3"/>
      <c r="G14" s="2">
        <v>7524</v>
      </c>
      <c r="H14" s="2">
        <v>7405</v>
      </c>
      <c r="I14" s="2">
        <v>7966</v>
      </c>
      <c r="J14" s="2">
        <v>6105</v>
      </c>
      <c r="K14" s="2">
        <v>1789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7769</v>
      </c>
      <c r="R14" s="2">
        <v>8775</v>
      </c>
      <c r="S14" s="3"/>
      <c r="T14" s="2">
        <v>47333</v>
      </c>
      <c r="U14" s="3"/>
      <c r="V14" s="2">
        <v>10213</v>
      </c>
      <c r="W14" s="2">
        <v>7520</v>
      </c>
      <c r="X14" s="2">
        <v>6792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4"/>
      <c r="AI14" s="17">
        <v>24525</v>
      </c>
      <c r="AJ14" s="18">
        <f t="shared" si="0"/>
        <v>41069</v>
      </c>
      <c r="AK14" s="19"/>
      <c r="AL14" s="20">
        <v>10000</v>
      </c>
      <c r="AM14" s="20">
        <v>7500</v>
      </c>
      <c r="AN14" s="20">
        <v>7000</v>
      </c>
      <c r="AO14" s="20">
        <f t="shared" si="8"/>
        <v>0</v>
      </c>
      <c r="AP14" s="20">
        <f t="shared" si="8"/>
        <v>0</v>
      </c>
      <c r="AQ14" s="20">
        <f t="shared" si="8"/>
        <v>0</v>
      </c>
      <c r="AR14" s="20">
        <f t="shared" si="8"/>
        <v>0</v>
      </c>
      <c r="AS14" s="20">
        <f t="shared" si="8"/>
        <v>0</v>
      </c>
      <c r="AT14" s="20">
        <f t="shared" si="8"/>
        <v>0</v>
      </c>
      <c r="AU14" s="21">
        <v>0</v>
      </c>
      <c r="AV14" s="22">
        <v>8250</v>
      </c>
      <c r="AW14" s="22">
        <v>9850</v>
      </c>
      <c r="AX14" s="20">
        <f t="shared" ref="AX14" si="10">+SUM(AL14:AW14)</f>
        <v>42600</v>
      </c>
      <c r="BB14" s="9"/>
    </row>
    <row r="15" spans="1:54">
      <c r="A15" s="23" t="s">
        <v>30</v>
      </c>
      <c r="B15" s="24">
        <v>29597847</v>
      </c>
      <c r="C15" s="25">
        <v>882104822412</v>
      </c>
      <c r="D15" s="43"/>
      <c r="E15" s="40">
        <v>6202</v>
      </c>
      <c r="F15" s="3"/>
      <c r="G15" s="2">
        <v>1984</v>
      </c>
      <c r="H15" s="2">
        <v>893</v>
      </c>
      <c r="I15" s="2">
        <v>960</v>
      </c>
      <c r="J15" s="2">
        <v>264</v>
      </c>
      <c r="K15" s="2">
        <v>196</v>
      </c>
      <c r="L15" s="2">
        <v>168</v>
      </c>
      <c r="M15" s="2">
        <v>168</v>
      </c>
      <c r="N15" s="2">
        <v>182</v>
      </c>
      <c r="O15" s="2">
        <v>170</v>
      </c>
      <c r="P15" s="2">
        <v>646</v>
      </c>
      <c r="Q15" s="2">
        <v>617</v>
      </c>
      <c r="R15" s="2">
        <v>1173</v>
      </c>
      <c r="S15" s="3"/>
      <c r="T15" s="2">
        <v>7421</v>
      </c>
      <c r="U15" s="3"/>
      <c r="V15" s="2">
        <v>1390</v>
      </c>
      <c r="W15" s="2">
        <v>1314</v>
      </c>
      <c r="X15" s="2">
        <v>933</v>
      </c>
      <c r="Y15" s="2">
        <v>320</v>
      </c>
      <c r="Z15" s="2">
        <v>198</v>
      </c>
      <c r="AA15" s="2">
        <v>156</v>
      </c>
      <c r="AB15" s="2">
        <v>173</v>
      </c>
      <c r="AC15" s="2">
        <v>166</v>
      </c>
      <c r="AD15" s="2">
        <v>153</v>
      </c>
      <c r="AE15" s="2">
        <v>0</v>
      </c>
      <c r="AF15" s="2">
        <v>0</v>
      </c>
      <c r="AG15" s="2">
        <v>0</v>
      </c>
      <c r="AH15" s="4"/>
      <c r="AI15" s="17">
        <v>4803</v>
      </c>
      <c r="AJ15" s="18">
        <f t="shared" si="0"/>
        <v>7239</v>
      </c>
      <c r="AK15" s="19"/>
      <c r="AL15" s="20">
        <v>1400</v>
      </c>
      <c r="AM15" s="20">
        <v>1400</v>
      </c>
      <c r="AN15" s="20">
        <v>900</v>
      </c>
      <c r="AO15" s="20">
        <v>300</v>
      </c>
      <c r="AP15" s="20">
        <v>200</v>
      </c>
      <c r="AQ15" s="20">
        <v>200</v>
      </c>
      <c r="AR15" s="20">
        <v>150</v>
      </c>
      <c r="AS15" s="20">
        <v>150</v>
      </c>
      <c r="AT15" s="20">
        <v>150</v>
      </c>
      <c r="AU15" s="21">
        <v>650</v>
      </c>
      <c r="AV15" s="22">
        <v>750</v>
      </c>
      <c r="AW15" s="22">
        <v>1300</v>
      </c>
      <c r="AX15" s="20">
        <f t="shared" ref="AX15" si="11">+SUM(AL15:AW15)</f>
        <v>7550</v>
      </c>
      <c r="BB15" s="9"/>
    </row>
    <row r="16" spans="1:54">
      <c r="A16" s="23" t="s">
        <v>31</v>
      </c>
      <c r="B16" s="24" t="s">
        <v>21</v>
      </c>
      <c r="C16" s="25">
        <v>882104822420</v>
      </c>
      <c r="D16" s="44"/>
      <c r="E16" s="40">
        <v>7902</v>
      </c>
      <c r="F16" s="3"/>
      <c r="G16" s="2">
        <v>1315</v>
      </c>
      <c r="H16" s="2">
        <v>1074</v>
      </c>
      <c r="I16" s="2">
        <v>1282</v>
      </c>
      <c r="J16" s="2">
        <v>389</v>
      </c>
      <c r="K16" s="2">
        <v>333</v>
      </c>
      <c r="L16" s="2">
        <v>324</v>
      </c>
      <c r="M16" s="2">
        <v>296</v>
      </c>
      <c r="N16" s="2">
        <v>294</v>
      </c>
      <c r="O16" s="2">
        <v>292</v>
      </c>
      <c r="P16" s="2">
        <v>493</v>
      </c>
      <c r="Q16" s="2">
        <v>708</v>
      </c>
      <c r="R16" s="2">
        <v>856</v>
      </c>
      <c r="S16" s="3"/>
      <c r="T16" s="2">
        <v>7656</v>
      </c>
      <c r="U16" s="3"/>
      <c r="V16" s="2">
        <v>1030</v>
      </c>
      <c r="W16" s="2">
        <v>1482</v>
      </c>
      <c r="X16" s="2">
        <v>1121</v>
      </c>
      <c r="Y16" s="2">
        <v>464</v>
      </c>
      <c r="Z16" s="2">
        <v>388</v>
      </c>
      <c r="AA16" s="2">
        <v>313</v>
      </c>
      <c r="AB16" s="2">
        <v>300</v>
      </c>
      <c r="AC16" s="2">
        <v>266</v>
      </c>
      <c r="AD16" s="2">
        <v>328</v>
      </c>
      <c r="AE16" s="2">
        <v>0</v>
      </c>
      <c r="AF16" s="2">
        <v>0</v>
      </c>
      <c r="AG16" s="2">
        <v>0</v>
      </c>
      <c r="AH16" s="4"/>
      <c r="AI16" s="17">
        <v>5692</v>
      </c>
      <c r="AJ16" s="18">
        <f t="shared" si="0"/>
        <v>7749</v>
      </c>
      <c r="AK16" s="19"/>
      <c r="AL16" s="20">
        <v>1000</v>
      </c>
      <c r="AM16" s="20">
        <v>1400</v>
      </c>
      <c r="AN16" s="20">
        <v>1100</v>
      </c>
      <c r="AO16" s="20">
        <v>450</v>
      </c>
      <c r="AP16" s="20">
        <v>400</v>
      </c>
      <c r="AQ16" s="20">
        <v>300</v>
      </c>
      <c r="AR16" s="20">
        <f>+AB16</f>
        <v>300</v>
      </c>
      <c r="AS16" s="20">
        <v>250</v>
      </c>
      <c r="AT16" s="20">
        <v>330</v>
      </c>
      <c r="AU16" s="21">
        <v>550</v>
      </c>
      <c r="AV16" s="22">
        <v>800</v>
      </c>
      <c r="AW16" s="22">
        <v>1150</v>
      </c>
      <c r="AX16" s="20">
        <f t="shared" ref="AX16" si="12">+SUM(AL16:AW16)</f>
        <v>8030</v>
      </c>
      <c r="BB16" s="9"/>
    </row>
    <row r="17" spans="1:64">
      <c r="A17" s="23" t="s">
        <v>32</v>
      </c>
      <c r="B17" s="24">
        <v>35329376</v>
      </c>
      <c r="C17" s="25">
        <v>882104822438</v>
      </c>
      <c r="D17" s="44"/>
      <c r="E17" s="40">
        <v>5613</v>
      </c>
      <c r="F17" s="3"/>
      <c r="G17" s="2">
        <v>539</v>
      </c>
      <c r="H17" s="2">
        <v>508</v>
      </c>
      <c r="I17" s="2">
        <v>667</v>
      </c>
      <c r="J17" s="2">
        <v>1018</v>
      </c>
      <c r="K17" s="2">
        <v>652</v>
      </c>
      <c r="L17" s="2">
        <v>443</v>
      </c>
      <c r="M17" s="2">
        <v>502</v>
      </c>
      <c r="N17" s="2">
        <v>490</v>
      </c>
      <c r="O17" s="2">
        <v>488</v>
      </c>
      <c r="P17" s="2">
        <v>946</v>
      </c>
      <c r="Q17" s="2">
        <v>1450</v>
      </c>
      <c r="R17" s="2">
        <v>1695</v>
      </c>
      <c r="S17" s="3"/>
      <c r="T17" s="2">
        <v>9398</v>
      </c>
      <c r="U17" s="3"/>
      <c r="V17" s="2">
        <v>1955</v>
      </c>
      <c r="W17" s="2">
        <v>1989</v>
      </c>
      <c r="X17" s="2">
        <v>1903</v>
      </c>
      <c r="Y17" s="2">
        <v>895</v>
      </c>
      <c r="Z17" s="2">
        <v>678</v>
      </c>
      <c r="AA17" s="2">
        <v>530</v>
      </c>
      <c r="AB17" s="2">
        <v>540</v>
      </c>
      <c r="AC17" s="2">
        <v>526</v>
      </c>
      <c r="AD17" s="2">
        <v>574</v>
      </c>
      <c r="AE17" s="2">
        <v>0</v>
      </c>
      <c r="AF17" s="2">
        <v>0</v>
      </c>
      <c r="AG17" s="2">
        <v>0</v>
      </c>
      <c r="AH17" s="4"/>
      <c r="AI17" s="17">
        <v>9590</v>
      </c>
      <c r="AJ17" s="18">
        <f t="shared" si="0"/>
        <v>13681</v>
      </c>
      <c r="AK17" s="19"/>
      <c r="AL17" s="20">
        <v>2000</v>
      </c>
      <c r="AM17" s="20">
        <v>2000</v>
      </c>
      <c r="AN17" s="20">
        <v>1900</v>
      </c>
      <c r="AO17" s="20">
        <v>900</v>
      </c>
      <c r="AP17" s="20">
        <v>650</v>
      </c>
      <c r="AQ17" s="20">
        <v>550</v>
      </c>
      <c r="AR17" s="20">
        <v>550</v>
      </c>
      <c r="AS17" s="20">
        <v>500</v>
      </c>
      <c r="AT17" s="20">
        <v>500</v>
      </c>
      <c r="AU17" s="21">
        <v>1000</v>
      </c>
      <c r="AV17" s="22">
        <v>1850</v>
      </c>
      <c r="AW17" s="22">
        <v>2050</v>
      </c>
      <c r="AX17" s="20">
        <f t="shared" ref="AX17" si="13">+SUM(AL17:AW17)</f>
        <v>14450</v>
      </c>
      <c r="BB17" s="9"/>
    </row>
    <row r="18" spans="1:64">
      <c r="A18" s="23" t="s">
        <v>38</v>
      </c>
      <c r="B18" s="24">
        <v>29597853</v>
      </c>
      <c r="C18" s="25">
        <v>882104822446</v>
      </c>
      <c r="D18" s="44"/>
      <c r="E18" s="40">
        <v>8709</v>
      </c>
      <c r="F18" s="3"/>
      <c r="G18" s="2">
        <v>908</v>
      </c>
      <c r="H18" s="2">
        <v>601</v>
      </c>
      <c r="I18" s="2">
        <v>696</v>
      </c>
      <c r="J18" s="2">
        <v>951</v>
      </c>
      <c r="K18" s="2">
        <v>886</v>
      </c>
      <c r="L18" s="2">
        <v>743</v>
      </c>
      <c r="M18" s="2">
        <v>823</v>
      </c>
      <c r="N18" s="2">
        <v>1033</v>
      </c>
      <c r="O18" s="2">
        <v>824</v>
      </c>
      <c r="P18" s="2">
        <v>599</v>
      </c>
      <c r="Q18" s="2">
        <v>658</v>
      </c>
      <c r="R18" s="2">
        <v>802</v>
      </c>
      <c r="S18" s="3"/>
      <c r="T18" s="2">
        <v>9524</v>
      </c>
      <c r="U18" s="3"/>
      <c r="V18" s="2">
        <v>958</v>
      </c>
      <c r="W18" s="2">
        <v>921</v>
      </c>
      <c r="X18" s="2">
        <v>675</v>
      </c>
      <c r="Y18" s="2">
        <v>935</v>
      </c>
      <c r="Z18" s="2">
        <v>997</v>
      </c>
      <c r="AA18" s="2">
        <v>738</v>
      </c>
      <c r="AB18" s="2">
        <v>871</v>
      </c>
      <c r="AC18" s="2">
        <v>772</v>
      </c>
      <c r="AD18" s="2">
        <v>742</v>
      </c>
      <c r="AE18" s="2">
        <v>0</v>
      </c>
      <c r="AF18" s="2">
        <v>0</v>
      </c>
      <c r="AG18" s="2">
        <v>0</v>
      </c>
      <c r="AH18" s="4"/>
      <c r="AI18" s="17">
        <v>7609</v>
      </c>
      <c r="AJ18" s="18">
        <f t="shared" si="0"/>
        <v>9668</v>
      </c>
      <c r="AK18" s="19"/>
      <c r="AL18" s="20">
        <v>1000</v>
      </c>
      <c r="AM18" s="20">
        <v>900</v>
      </c>
      <c r="AN18" s="20">
        <v>700</v>
      </c>
      <c r="AO18" s="20">
        <v>900</v>
      </c>
      <c r="AP18" s="20">
        <v>1000</v>
      </c>
      <c r="AQ18" s="20">
        <v>800</v>
      </c>
      <c r="AR18" s="20">
        <v>900</v>
      </c>
      <c r="AS18" s="20">
        <v>750</v>
      </c>
      <c r="AT18" s="20">
        <v>750</v>
      </c>
      <c r="AU18" s="21">
        <v>670</v>
      </c>
      <c r="AV18" s="22">
        <v>758</v>
      </c>
      <c r="AW18" s="22">
        <v>1050</v>
      </c>
      <c r="AX18" s="20">
        <f t="shared" ref="AX18" si="14">+SUM(AL18:AW18)</f>
        <v>10178</v>
      </c>
      <c r="BB18" s="9"/>
    </row>
    <row r="19" spans="1:64">
      <c r="A19" s="23" t="s">
        <v>33</v>
      </c>
      <c r="B19" s="24">
        <v>29611126</v>
      </c>
      <c r="C19" s="25">
        <v>882104822453</v>
      </c>
      <c r="D19" s="44"/>
      <c r="E19" s="40">
        <v>82784</v>
      </c>
      <c r="F19" s="3"/>
      <c r="G19" s="2">
        <v>14342</v>
      </c>
      <c r="H19" s="2">
        <v>12026</v>
      </c>
      <c r="I19" s="2">
        <v>10731</v>
      </c>
      <c r="J19" s="2">
        <v>4216</v>
      </c>
      <c r="K19" s="2">
        <v>3220</v>
      </c>
      <c r="L19" s="2">
        <v>3396</v>
      </c>
      <c r="M19" s="2">
        <v>2825</v>
      </c>
      <c r="N19" s="2">
        <v>2655</v>
      </c>
      <c r="O19" s="2">
        <v>2773</v>
      </c>
      <c r="P19" s="2">
        <v>3684</v>
      </c>
      <c r="Q19" s="2">
        <v>7853</v>
      </c>
      <c r="R19" s="2">
        <v>11216</v>
      </c>
      <c r="S19" s="3"/>
      <c r="T19" s="2">
        <v>78937</v>
      </c>
      <c r="U19" s="3"/>
      <c r="V19" s="2">
        <v>13392</v>
      </c>
      <c r="W19" s="2">
        <v>12804</v>
      </c>
      <c r="X19" s="2">
        <v>11213</v>
      </c>
      <c r="Y19" s="2">
        <v>7445</v>
      </c>
      <c r="Z19" s="2">
        <v>4310</v>
      </c>
      <c r="AA19" s="2">
        <v>3236</v>
      </c>
      <c r="AB19" s="2">
        <v>3030</v>
      </c>
      <c r="AC19" s="2">
        <v>2562</v>
      </c>
      <c r="AD19" s="2">
        <v>3067</v>
      </c>
      <c r="AE19" s="2">
        <v>0</v>
      </c>
      <c r="AF19" s="2">
        <v>0</v>
      </c>
      <c r="AG19" s="2">
        <v>0</v>
      </c>
      <c r="AH19" s="4"/>
      <c r="AI19" s="17">
        <v>61059</v>
      </c>
      <c r="AJ19" s="18">
        <f t="shared" si="0"/>
        <v>83812</v>
      </c>
      <c r="AK19" s="19"/>
      <c r="AL19" s="20">
        <v>13500</v>
      </c>
      <c r="AM19" s="20">
        <v>13000</v>
      </c>
      <c r="AN19" s="20">
        <v>11500</v>
      </c>
      <c r="AO19" s="20">
        <v>7500</v>
      </c>
      <c r="AP19" s="20">
        <v>4500</v>
      </c>
      <c r="AQ19" s="20">
        <v>3500</v>
      </c>
      <c r="AR19" s="20">
        <v>3000</v>
      </c>
      <c r="AS19" s="20">
        <v>2600</v>
      </c>
      <c r="AT19" s="20">
        <v>3100</v>
      </c>
      <c r="AU19" s="21">
        <v>4000</v>
      </c>
      <c r="AV19" s="22">
        <v>8500</v>
      </c>
      <c r="AW19" s="22">
        <v>12000</v>
      </c>
      <c r="AX19" s="20">
        <f t="shared" ref="AX19" si="15">+SUM(AL19:AW19)</f>
        <v>86700</v>
      </c>
      <c r="BB19" s="9"/>
    </row>
    <row r="20" spans="1:64">
      <c r="A20" s="23" t="s">
        <v>34</v>
      </c>
      <c r="B20" s="24">
        <v>31610536</v>
      </c>
      <c r="C20" s="25">
        <v>882104822461</v>
      </c>
      <c r="D20" s="44"/>
      <c r="E20" s="40">
        <v>3764</v>
      </c>
      <c r="F20" s="3"/>
      <c r="G20" s="2">
        <v>656</v>
      </c>
      <c r="H20" s="2">
        <v>490</v>
      </c>
      <c r="I20" s="2">
        <v>641</v>
      </c>
      <c r="J20" s="2">
        <v>122</v>
      </c>
      <c r="K20" s="2">
        <v>18</v>
      </c>
      <c r="L20" s="2">
        <v>0</v>
      </c>
      <c r="M20" s="2">
        <v>6</v>
      </c>
      <c r="N20" s="2">
        <v>22</v>
      </c>
      <c r="O20" s="2">
        <v>6</v>
      </c>
      <c r="P20" s="2">
        <v>166</v>
      </c>
      <c r="Q20" s="2">
        <v>0</v>
      </c>
      <c r="R20" s="2">
        <v>4054</v>
      </c>
      <c r="S20" s="3"/>
      <c r="T20" s="2">
        <v>6181</v>
      </c>
      <c r="U20" s="3"/>
      <c r="V20" s="2">
        <v>680</v>
      </c>
      <c r="W20" s="2">
        <v>493</v>
      </c>
      <c r="X20" s="2">
        <v>429</v>
      </c>
      <c r="Y20" s="2">
        <v>305</v>
      </c>
      <c r="Z20" s="2">
        <v>98</v>
      </c>
      <c r="AA20" s="2">
        <v>30</v>
      </c>
      <c r="AB20" s="2">
        <v>12</v>
      </c>
      <c r="AC20" s="2">
        <v>22</v>
      </c>
      <c r="AD20" s="2">
        <v>13</v>
      </c>
      <c r="AE20" s="2">
        <v>0</v>
      </c>
      <c r="AF20" s="2">
        <v>0</v>
      </c>
      <c r="AG20" s="2">
        <v>0</v>
      </c>
      <c r="AH20" s="4"/>
      <c r="AI20" s="17">
        <v>2082</v>
      </c>
      <c r="AJ20" s="18">
        <f t="shared" si="0"/>
        <v>6302</v>
      </c>
      <c r="AK20" s="19"/>
      <c r="AL20" s="20">
        <v>700</v>
      </c>
      <c r="AM20" s="20">
        <v>500</v>
      </c>
      <c r="AN20" s="20">
        <v>450</v>
      </c>
      <c r="AO20" s="20">
        <v>300</v>
      </c>
      <c r="AP20" s="20">
        <v>100</v>
      </c>
      <c r="AQ20" s="20">
        <v>100</v>
      </c>
      <c r="AR20" s="20">
        <v>50</v>
      </c>
      <c r="AS20" s="20">
        <v>20</v>
      </c>
      <c r="AT20" s="20">
        <v>50</v>
      </c>
      <c r="AU20" s="21">
        <v>200</v>
      </c>
      <c r="AV20" s="22">
        <v>500</v>
      </c>
      <c r="AW20" s="22">
        <v>4500</v>
      </c>
      <c r="AX20" s="20">
        <f t="shared" ref="AX20" si="16">+SUM(AL20:AW20)</f>
        <v>7470</v>
      </c>
      <c r="BB20" s="9"/>
    </row>
    <row r="21" spans="1:64">
      <c r="A21" s="23" t="s">
        <v>42</v>
      </c>
      <c r="B21" s="24">
        <v>21377044</v>
      </c>
      <c r="C21" s="25">
        <v>881104466287</v>
      </c>
      <c r="D21" s="43"/>
      <c r="E21" s="40">
        <v>34769.820000000007</v>
      </c>
      <c r="F21" s="3"/>
      <c r="G21" s="2">
        <v>3855</v>
      </c>
      <c r="H21" s="2">
        <v>4952</v>
      </c>
      <c r="I21" s="2">
        <v>4392.820000000007</v>
      </c>
      <c r="J21" s="2">
        <v>4224.3500000000349</v>
      </c>
      <c r="K21" s="2">
        <v>1349.5499999999302</v>
      </c>
      <c r="L21" s="2">
        <v>328.30000000004657</v>
      </c>
      <c r="M21" s="2">
        <v>561.3399999999674</v>
      </c>
      <c r="N21" s="2">
        <v>35.300000000046566</v>
      </c>
      <c r="O21" s="2">
        <v>89.880000000004657</v>
      </c>
      <c r="P21" s="2">
        <v>136.22999999998137</v>
      </c>
      <c r="Q21" s="2">
        <v>114.4100000000326</v>
      </c>
      <c r="R21" s="2">
        <v>77.429999999934807</v>
      </c>
      <c r="S21" s="3"/>
      <c r="T21" s="2">
        <v>20116.609999999986</v>
      </c>
      <c r="U21" s="3"/>
      <c r="V21" s="2">
        <v>150.89000000001397</v>
      </c>
      <c r="W21" s="2">
        <v>112.15000000002328</v>
      </c>
      <c r="X21" s="2">
        <v>94.599999999976717</v>
      </c>
      <c r="Y21" s="2">
        <v>0</v>
      </c>
      <c r="Z21" s="2">
        <v>0</v>
      </c>
      <c r="AA21" s="2">
        <v>0</v>
      </c>
      <c r="AB21" s="2">
        <v>5.0000000046566129E-2</v>
      </c>
      <c r="AC21" s="2">
        <v>0</v>
      </c>
      <c r="AD21" s="2">
        <v>548.44999999995343</v>
      </c>
      <c r="AE21" s="2">
        <v>0</v>
      </c>
      <c r="AF21" s="2">
        <v>0</v>
      </c>
      <c r="AG21" s="2">
        <v>0</v>
      </c>
      <c r="AH21" s="4"/>
      <c r="AI21" s="17">
        <v>906.14000000001397</v>
      </c>
      <c r="AJ21" s="18">
        <f t="shared" si="0"/>
        <v>1234.2099999999627</v>
      </c>
      <c r="AK21" s="19"/>
      <c r="AL21" s="20">
        <v>300</v>
      </c>
      <c r="AM21" s="20">
        <v>150</v>
      </c>
      <c r="AN21" s="20">
        <v>150</v>
      </c>
      <c r="AO21" s="20">
        <v>100</v>
      </c>
      <c r="AP21" s="20">
        <f>+Z21</f>
        <v>0</v>
      </c>
      <c r="AQ21" s="20">
        <f>+AA21</f>
        <v>0</v>
      </c>
      <c r="AR21" s="20">
        <f>+AB21</f>
        <v>5.0000000046566129E-2</v>
      </c>
      <c r="AS21" s="20">
        <f>+AC21</f>
        <v>0</v>
      </c>
      <c r="AT21" s="20">
        <v>550</v>
      </c>
      <c r="AU21" s="21">
        <v>200</v>
      </c>
      <c r="AV21" s="22">
        <v>114.4100000000326</v>
      </c>
      <c r="AW21" s="22">
        <v>100</v>
      </c>
      <c r="AX21" s="20">
        <f t="shared" ref="AX21" si="17">+SUM(AL21:AW21)</f>
        <v>1664.4600000000792</v>
      </c>
      <c r="AY21" s="9"/>
      <c r="BB21" s="9"/>
    </row>
    <row r="22" spans="1:64">
      <c r="A22" s="23" t="s">
        <v>41</v>
      </c>
      <c r="B22" s="24">
        <v>23483102</v>
      </c>
      <c r="C22" s="25">
        <v>881104466337</v>
      </c>
      <c r="D22" s="42"/>
      <c r="E22" s="40">
        <v>8235.390000000014</v>
      </c>
      <c r="F22" s="3"/>
      <c r="G22" s="2">
        <v>1301</v>
      </c>
      <c r="H22" s="2">
        <v>1820</v>
      </c>
      <c r="I22" s="2">
        <v>1611.390000000014</v>
      </c>
      <c r="J22" s="2">
        <v>799.44999999998254</v>
      </c>
      <c r="K22" s="2">
        <v>295.29000000000815</v>
      </c>
      <c r="L22" s="2">
        <v>245.04999999998836</v>
      </c>
      <c r="M22" s="2">
        <v>165.60000000000582</v>
      </c>
      <c r="N22" s="2">
        <v>125.20999999999185</v>
      </c>
      <c r="O22" s="2">
        <v>179.97000000000116</v>
      </c>
      <c r="P22" s="2">
        <v>509.42000000001281</v>
      </c>
      <c r="Q22" s="2">
        <v>1007.8999999999942</v>
      </c>
      <c r="R22" s="2">
        <v>940.82999999998719</v>
      </c>
      <c r="S22" s="3"/>
      <c r="T22" s="2">
        <v>9001.109999999986</v>
      </c>
      <c r="U22" s="3"/>
      <c r="V22" s="2">
        <v>2300.0600000000268</v>
      </c>
      <c r="W22" s="2">
        <v>939.57999999998719</v>
      </c>
      <c r="X22" s="2">
        <v>2556.640000000014</v>
      </c>
      <c r="Y22" s="2">
        <v>509.23999999999069</v>
      </c>
      <c r="Z22" s="2">
        <v>897.55999999999767</v>
      </c>
      <c r="AA22" s="2">
        <v>0</v>
      </c>
      <c r="AB22" s="2">
        <v>0</v>
      </c>
      <c r="AC22" s="2">
        <v>4.0599999999976717</v>
      </c>
      <c r="AD22" s="2">
        <v>203.57999999998719</v>
      </c>
      <c r="AE22" s="2">
        <v>0</v>
      </c>
      <c r="AF22" s="2">
        <v>0</v>
      </c>
      <c r="AG22" s="2">
        <v>0</v>
      </c>
      <c r="AH22" s="4"/>
      <c r="AI22" s="17">
        <v>7410.7200000000012</v>
      </c>
      <c r="AJ22" s="18">
        <f t="shared" si="0"/>
        <v>9868.8699999999953</v>
      </c>
      <c r="AK22" s="19"/>
      <c r="AL22" s="20">
        <f>+V22</f>
        <v>2300.0600000000268</v>
      </c>
      <c r="AM22" s="20">
        <v>950</v>
      </c>
      <c r="AN22" s="20">
        <v>1000</v>
      </c>
      <c r="AO22" s="20">
        <v>900</v>
      </c>
      <c r="AP22" s="20">
        <v>900</v>
      </c>
      <c r="AQ22" s="20">
        <f>+AA22</f>
        <v>0</v>
      </c>
      <c r="AR22" s="20">
        <f>+AB22</f>
        <v>0</v>
      </c>
      <c r="AS22" s="20">
        <v>200</v>
      </c>
      <c r="AT22" s="20">
        <v>300</v>
      </c>
      <c r="AU22" s="21">
        <v>800</v>
      </c>
      <c r="AV22" s="22">
        <v>1200</v>
      </c>
      <c r="AW22" s="22">
        <v>1350</v>
      </c>
      <c r="AX22" s="20">
        <f t="shared" ref="AX22:AX23" si="18">+SUM(AL22:AW22)</f>
        <v>9900.0600000000268</v>
      </c>
      <c r="BB22" s="9"/>
    </row>
    <row r="23" spans="1:64">
      <c r="A23" s="23" t="s">
        <v>40</v>
      </c>
      <c r="B23" s="24">
        <v>39263778</v>
      </c>
      <c r="C23" s="25">
        <v>880000846072</v>
      </c>
      <c r="D23" s="42"/>
      <c r="E23" s="40">
        <v>488019</v>
      </c>
      <c r="F23" s="3"/>
      <c r="G23" s="2">
        <v>44208</v>
      </c>
      <c r="H23" s="2">
        <v>78879</v>
      </c>
      <c r="I23" s="2">
        <v>73400</v>
      </c>
      <c r="J23" s="2">
        <v>45077.200000000186</v>
      </c>
      <c r="K23" s="2">
        <v>27378.899999999441</v>
      </c>
      <c r="L23" s="2">
        <v>15140.200000000186</v>
      </c>
      <c r="M23" s="2">
        <v>16450.5</v>
      </c>
      <c r="N23" s="2">
        <v>5292.9000000003725</v>
      </c>
      <c r="O23" s="2">
        <v>23642.399999999441</v>
      </c>
      <c r="P23" s="2">
        <v>46702.600000000559</v>
      </c>
      <c r="Q23" s="2">
        <v>76382.399999999441</v>
      </c>
      <c r="R23" s="2">
        <v>61919.700000000186</v>
      </c>
      <c r="S23" s="3"/>
      <c r="T23" s="2">
        <v>514473.79999999981</v>
      </c>
      <c r="U23" s="3"/>
      <c r="V23" s="2">
        <v>134304.79999999981</v>
      </c>
      <c r="W23" s="2">
        <v>77291.700000000186</v>
      </c>
      <c r="X23" s="2">
        <v>54504.799999999814</v>
      </c>
      <c r="Y23" s="2">
        <v>29483.700000000186</v>
      </c>
      <c r="Z23" s="2">
        <v>28368.100000000559</v>
      </c>
      <c r="AA23" s="2">
        <v>13419</v>
      </c>
      <c r="AB23" s="2">
        <v>30104.899999999441</v>
      </c>
      <c r="AC23" s="2">
        <v>5150.2000000001863</v>
      </c>
      <c r="AD23" s="2">
        <v>27223.099999999627</v>
      </c>
      <c r="AE23" s="2">
        <v>0</v>
      </c>
      <c r="AF23" s="2">
        <v>0</v>
      </c>
      <c r="AG23" s="2">
        <v>0</v>
      </c>
      <c r="AH23" s="4"/>
      <c r="AI23" s="17">
        <v>399850.29999999981</v>
      </c>
      <c r="AJ23" s="18">
        <f t="shared" si="0"/>
        <v>584855</v>
      </c>
      <c r="AK23" s="19"/>
      <c r="AL23" s="20">
        <v>147000</v>
      </c>
      <c r="AM23" s="20">
        <v>127000</v>
      </c>
      <c r="AN23" s="20">
        <v>72000</v>
      </c>
      <c r="AO23" s="20">
        <v>56000</v>
      </c>
      <c r="AP23" s="20">
        <v>20800</v>
      </c>
      <c r="AQ23" s="20">
        <v>18000</v>
      </c>
      <c r="AR23" s="20">
        <v>8000</v>
      </c>
      <c r="AS23" s="20">
        <v>10000</v>
      </c>
      <c r="AT23" s="20">
        <v>25000</v>
      </c>
      <c r="AU23" s="21">
        <v>31000</v>
      </c>
      <c r="AV23" s="22">
        <v>90200</v>
      </c>
      <c r="AW23" s="22">
        <v>135000</v>
      </c>
      <c r="AX23" s="20">
        <f t="shared" si="18"/>
        <v>740000</v>
      </c>
      <c r="BA23" s="28"/>
      <c r="BB23" s="9"/>
      <c r="BC23" s="28"/>
      <c r="BD23" s="28"/>
      <c r="BE23" s="28"/>
      <c r="BF23" s="28"/>
      <c r="BG23" s="28"/>
      <c r="BH23" s="28"/>
      <c r="BI23" s="28"/>
      <c r="BJ23" s="28"/>
      <c r="BK23" s="28"/>
      <c r="BL23" s="28"/>
    </row>
    <row r="24" spans="1:64">
      <c r="A24" s="23" t="s">
        <v>43</v>
      </c>
      <c r="B24" s="24">
        <v>7806298</v>
      </c>
      <c r="C24" s="25">
        <v>881104466378</v>
      </c>
      <c r="D24" s="42"/>
      <c r="E24" s="40">
        <v>65558.37</v>
      </c>
      <c r="F24" s="3"/>
      <c r="G24" s="2">
        <v>6482</v>
      </c>
      <c r="H24" s="2">
        <v>12769</v>
      </c>
      <c r="I24" s="2">
        <v>8804.3699999999953</v>
      </c>
      <c r="J24" s="2">
        <v>4374.6199999999953</v>
      </c>
      <c r="K24" s="2">
        <v>2019.7600000000093</v>
      </c>
      <c r="L24" s="2">
        <v>1793.0299999999988</v>
      </c>
      <c r="M24" s="2">
        <v>1531.320000000007</v>
      </c>
      <c r="N24" s="2">
        <v>1072.4100000000035</v>
      </c>
      <c r="O24" s="2">
        <v>1635.1399999999849</v>
      </c>
      <c r="P24" s="2">
        <v>7296.4800000000105</v>
      </c>
      <c r="Q24" s="2">
        <v>7641.9700000000012</v>
      </c>
      <c r="R24" s="2">
        <v>6681.3699999999953</v>
      </c>
      <c r="S24" s="3"/>
      <c r="T24" s="2">
        <v>62101.47</v>
      </c>
      <c r="U24" s="3"/>
      <c r="V24" s="2">
        <v>15430.809999999998</v>
      </c>
      <c r="W24" s="2">
        <v>10746.450000000012</v>
      </c>
      <c r="X24" s="2">
        <v>8981.4299999999639</v>
      </c>
      <c r="Y24" s="2">
        <v>2595.960000000021</v>
      </c>
      <c r="Z24" s="2">
        <v>2150.5200000000186</v>
      </c>
      <c r="AA24" s="2">
        <v>1089.7399999999907</v>
      </c>
      <c r="AB24" s="2">
        <v>623.9199999999837</v>
      </c>
      <c r="AC24" s="2">
        <v>2059.8500000000349</v>
      </c>
      <c r="AD24" s="2">
        <v>1952.8499999999767</v>
      </c>
      <c r="AE24" s="2">
        <v>0</v>
      </c>
      <c r="AF24" s="2">
        <v>0</v>
      </c>
      <c r="AG24" s="2">
        <v>0</v>
      </c>
      <c r="AH24" s="4"/>
      <c r="AI24" s="17">
        <v>45631.53</v>
      </c>
      <c r="AJ24" s="18">
        <f t="shared" si="0"/>
        <v>67251.350000000006</v>
      </c>
      <c r="AK24" s="19"/>
      <c r="AL24" s="20">
        <v>13700</v>
      </c>
      <c r="AM24" s="20">
        <v>11000</v>
      </c>
      <c r="AN24" s="20">
        <v>9000</v>
      </c>
      <c r="AO24" s="20">
        <v>2700</v>
      </c>
      <c r="AP24" s="20">
        <v>2500</v>
      </c>
      <c r="AQ24" s="20">
        <v>1000</v>
      </c>
      <c r="AR24" s="20">
        <v>600</v>
      </c>
      <c r="AS24" s="20">
        <v>2000</v>
      </c>
      <c r="AT24" s="20">
        <v>1800</v>
      </c>
      <c r="AU24" s="21">
        <v>7300</v>
      </c>
      <c r="AV24" s="22">
        <v>8500</v>
      </c>
      <c r="AW24" s="22">
        <v>10500</v>
      </c>
      <c r="AX24" s="20">
        <f>+SUM(AL24:AW24)</f>
        <v>70600</v>
      </c>
      <c r="BA24" s="28"/>
      <c r="BB24" s="9"/>
      <c r="BC24" s="28"/>
      <c r="BD24" s="28"/>
      <c r="BE24" s="28"/>
      <c r="BF24" s="28"/>
      <c r="BG24" s="28"/>
      <c r="BH24" s="28"/>
      <c r="BI24" s="28"/>
      <c r="BJ24" s="28"/>
      <c r="BK24" s="28"/>
      <c r="BL24" s="28"/>
    </row>
    <row r="25" spans="1:64">
      <c r="A25" s="23" t="s">
        <v>45</v>
      </c>
      <c r="B25" s="24">
        <v>57632583</v>
      </c>
      <c r="C25" s="25">
        <v>881104466386</v>
      </c>
      <c r="D25" s="42"/>
      <c r="E25" s="40">
        <v>2</v>
      </c>
      <c r="F25" s="3"/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241.57299999999998</v>
      </c>
      <c r="Q25" s="2">
        <v>71.796000000000049</v>
      </c>
      <c r="R25" s="2">
        <v>281.85899999999992</v>
      </c>
      <c r="S25" s="3"/>
      <c r="T25" s="2">
        <v>595.22799999999995</v>
      </c>
      <c r="U25" s="3"/>
      <c r="V25" s="2">
        <v>650.61099999999999</v>
      </c>
      <c r="W25" s="2">
        <v>495.92500000000018</v>
      </c>
      <c r="X25" s="2">
        <v>287.846</v>
      </c>
      <c r="Y25" s="2">
        <v>287.62599999999975</v>
      </c>
      <c r="Z25" s="2">
        <v>191.83600000000024</v>
      </c>
      <c r="AA25" s="2">
        <v>6.26299999999992</v>
      </c>
      <c r="AB25" s="2">
        <v>18.965000000000146</v>
      </c>
      <c r="AC25" s="2">
        <v>0</v>
      </c>
      <c r="AD25" s="2">
        <v>9.6999999999998181</v>
      </c>
      <c r="AE25" s="2">
        <v>0</v>
      </c>
      <c r="AF25" s="2">
        <v>0</v>
      </c>
      <c r="AG25" s="2">
        <v>0</v>
      </c>
      <c r="AH25" s="4"/>
      <c r="AI25" s="17">
        <v>1948.7719999999999</v>
      </c>
      <c r="AJ25" s="18">
        <f t="shared" si="0"/>
        <v>2543.9999999999995</v>
      </c>
      <c r="AK25" s="19"/>
      <c r="AL25" s="20">
        <v>650</v>
      </c>
      <c r="AM25" s="20">
        <v>500</v>
      </c>
      <c r="AN25" s="20">
        <f>+X25</f>
        <v>287.846</v>
      </c>
      <c r="AO25" s="20">
        <f>+Y25</f>
        <v>287.62599999999975</v>
      </c>
      <c r="AP25" s="20">
        <v>200</v>
      </c>
      <c r="AQ25" s="20">
        <v>0</v>
      </c>
      <c r="AR25" s="20">
        <v>20</v>
      </c>
      <c r="AS25" s="20">
        <f>+AC25</f>
        <v>0</v>
      </c>
      <c r="AT25" s="20">
        <f>+AD25</f>
        <v>9.6999999999998181</v>
      </c>
      <c r="AU25" s="21">
        <v>250</v>
      </c>
      <c r="AV25" s="22">
        <v>100</v>
      </c>
      <c r="AW25" s="22">
        <v>350</v>
      </c>
      <c r="AX25" s="20">
        <f>+SUM(AL25:AW25)</f>
        <v>2655.1719999999996</v>
      </c>
      <c r="BA25" s="28"/>
      <c r="BB25" s="9"/>
      <c r="BC25" s="28"/>
      <c r="BD25" s="28"/>
      <c r="BE25" s="28"/>
      <c r="BF25" s="28"/>
      <c r="BG25" s="28"/>
      <c r="BH25" s="28"/>
      <c r="BI25" s="28"/>
      <c r="BJ25" s="28"/>
      <c r="BK25" s="28"/>
      <c r="BL25" s="28"/>
    </row>
    <row r="26" spans="1:64">
      <c r="A26" s="23" t="s">
        <v>44</v>
      </c>
      <c r="B26" s="24">
        <v>3780032</v>
      </c>
      <c r="C26" s="25">
        <v>881104466394</v>
      </c>
      <c r="D26" s="42"/>
      <c r="E26" s="40">
        <v>26246.780000000028</v>
      </c>
      <c r="F26" s="3"/>
      <c r="G26" s="2">
        <v>2754</v>
      </c>
      <c r="H26" s="2">
        <v>4175</v>
      </c>
      <c r="I26" s="2">
        <v>4015.7800000000279</v>
      </c>
      <c r="J26" s="2">
        <v>2741.5299999999697</v>
      </c>
      <c r="K26" s="2">
        <v>1243.6300000000047</v>
      </c>
      <c r="L26" s="2">
        <v>808.88000000000466</v>
      </c>
      <c r="M26" s="2">
        <v>284.25</v>
      </c>
      <c r="N26" s="2">
        <v>321.82000000000698</v>
      </c>
      <c r="O26" s="2">
        <v>1098.8999999999651</v>
      </c>
      <c r="P26" s="2">
        <v>2008.3099999999977</v>
      </c>
      <c r="Q26" s="2">
        <v>3684.5100000000093</v>
      </c>
      <c r="R26" s="2">
        <v>2124.8300000000163</v>
      </c>
      <c r="S26" s="3"/>
      <c r="T26" s="2">
        <v>25261.440000000002</v>
      </c>
      <c r="U26" s="3"/>
      <c r="V26" s="2">
        <v>7612.8300000000163</v>
      </c>
      <c r="W26" s="2">
        <v>4628.0100000000093</v>
      </c>
      <c r="X26" s="2">
        <v>3390.1499999999651</v>
      </c>
      <c r="Y26" s="2">
        <v>2216.7000000000116</v>
      </c>
      <c r="Z26" s="2">
        <v>1588.2700000000186</v>
      </c>
      <c r="AA26" s="2">
        <v>464.23999999999069</v>
      </c>
      <c r="AB26" s="2">
        <v>933.85999999998603</v>
      </c>
      <c r="AC26" s="2">
        <v>376.28000000002794</v>
      </c>
      <c r="AD26" s="2">
        <v>1352.2199999999721</v>
      </c>
      <c r="AE26" s="2">
        <v>0</v>
      </c>
      <c r="AF26" s="2">
        <v>0</v>
      </c>
      <c r="AG26" s="2">
        <v>0</v>
      </c>
      <c r="AH26" s="4"/>
      <c r="AI26" s="17">
        <v>22562.559999999998</v>
      </c>
      <c r="AJ26" s="18">
        <f t="shared" si="0"/>
        <v>30380.210000000021</v>
      </c>
      <c r="AK26" s="19"/>
      <c r="AL26" s="20">
        <v>5000</v>
      </c>
      <c r="AM26" s="20">
        <v>4500</v>
      </c>
      <c r="AN26" s="20">
        <v>3500</v>
      </c>
      <c r="AO26" s="20">
        <v>2500</v>
      </c>
      <c r="AP26" s="20">
        <v>1700</v>
      </c>
      <c r="AQ26" s="20">
        <v>500</v>
      </c>
      <c r="AR26" s="20">
        <v>900</v>
      </c>
      <c r="AS26" s="20">
        <v>450</v>
      </c>
      <c r="AT26" s="20">
        <v>1450</v>
      </c>
      <c r="AU26" s="21">
        <v>2500</v>
      </c>
      <c r="AV26" s="22">
        <v>4000</v>
      </c>
      <c r="AW26" s="22">
        <v>2500</v>
      </c>
      <c r="AX26" s="20">
        <f t="shared" ref="AX26" si="19">+SUM(AL26:AW26)</f>
        <v>29500</v>
      </c>
      <c r="BA26" s="28"/>
      <c r="BB26" s="9"/>
      <c r="BC26" s="28"/>
      <c r="BD26" s="28"/>
      <c r="BE26" s="28"/>
      <c r="BF26" s="28"/>
      <c r="BG26" s="28"/>
      <c r="BH26" s="28"/>
      <c r="BI26" s="28"/>
      <c r="BJ26" s="28"/>
      <c r="BK26" s="28"/>
      <c r="BL26" s="28"/>
    </row>
    <row r="27" spans="1:64">
      <c r="A27" s="23" t="s">
        <v>46</v>
      </c>
      <c r="B27" s="24">
        <v>34024376</v>
      </c>
      <c r="C27" s="25">
        <v>881113281230</v>
      </c>
      <c r="D27" s="42"/>
      <c r="E27" s="40">
        <v>11996.410000000003</v>
      </c>
      <c r="F27" s="3"/>
      <c r="G27" s="2">
        <v>1328</v>
      </c>
      <c r="H27" s="2">
        <v>1812</v>
      </c>
      <c r="I27" s="2">
        <v>1726.4100000000035</v>
      </c>
      <c r="J27" s="2">
        <v>1138.2999999999884</v>
      </c>
      <c r="K27" s="2">
        <v>620.98000000001048</v>
      </c>
      <c r="L27" s="2">
        <v>503.58999999999651</v>
      </c>
      <c r="M27" s="2">
        <v>478.19000000000233</v>
      </c>
      <c r="N27" s="2">
        <v>481.77999999999884</v>
      </c>
      <c r="O27" s="2">
        <v>492.41000000000349</v>
      </c>
      <c r="P27" s="2">
        <v>667.27999999999884</v>
      </c>
      <c r="Q27" s="2">
        <v>606.73999999999069</v>
      </c>
      <c r="R27" s="2">
        <v>496.24000000001979</v>
      </c>
      <c r="S27" s="3"/>
      <c r="T27" s="2">
        <v>10351.920000000013</v>
      </c>
      <c r="U27" s="3"/>
      <c r="V27" s="2">
        <v>1040.7999999999884</v>
      </c>
      <c r="W27" s="2">
        <v>1419.3899999999849</v>
      </c>
      <c r="X27" s="2">
        <v>0</v>
      </c>
      <c r="Y27" s="2">
        <v>525.69999999998254</v>
      </c>
      <c r="Z27" s="2">
        <v>709.52999999999884</v>
      </c>
      <c r="AA27" s="2">
        <v>251.25</v>
      </c>
      <c r="AB27" s="2">
        <v>215.77000000001863</v>
      </c>
      <c r="AC27" s="2">
        <v>413.04999999998836</v>
      </c>
      <c r="AD27" s="2">
        <v>445.07000000000698</v>
      </c>
      <c r="AE27" s="2">
        <v>0</v>
      </c>
      <c r="AF27" s="2">
        <v>0</v>
      </c>
      <c r="AG27" s="2">
        <v>0</v>
      </c>
      <c r="AH27" s="4"/>
      <c r="AI27" s="17">
        <v>5020.5599999999686</v>
      </c>
      <c r="AJ27" s="18">
        <f t="shared" si="0"/>
        <v>6790.8199999999779</v>
      </c>
      <c r="AK27" s="19"/>
      <c r="AL27" s="20">
        <v>1000</v>
      </c>
      <c r="AM27" s="20">
        <v>1500</v>
      </c>
      <c r="AN27" s="20">
        <f>+X27</f>
        <v>0</v>
      </c>
      <c r="AO27" s="20">
        <v>500</v>
      </c>
      <c r="AP27" s="20">
        <v>800</v>
      </c>
      <c r="AQ27" s="20">
        <v>250</v>
      </c>
      <c r="AR27" s="20">
        <v>250</v>
      </c>
      <c r="AS27" s="20">
        <v>400</v>
      </c>
      <c r="AT27" s="20">
        <f>+AD27</f>
        <v>445.07000000000698</v>
      </c>
      <c r="AU27" s="21">
        <v>700</v>
      </c>
      <c r="AV27" s="22">
        <v>800</v>
      </c>
      <c r="AW27" s="22">
        <v>600</v>
      </c>
      <c r="AX27" s="20">
        <f t="shared" ref="AX27" si="20">+SUM(AL27:AW27)</f>
        <v>7245.070000000007</v>
      </c>
      <c r="BA27" s="28"/>
      <c r="BB27" s="9"/>
      <c r="BC27" s="28"/>
      <c r="BD27" s="28"/>
      <c r="BE27" s="28"/>
      <c r="BF27" s="28"/>
      <c r="BG27" s="28"/>
      <c r="BH27" s="28"/>
      <c r="BI27" s="28"/>
      <c r="BJ27" s="28"/>
      <c r="BK27" s="28"/>
      <c r="BL27" s="28"/>
    </row>
    <row r="28" spans="1:64">
      <c r="A28" s="23" t="s">
        <v>1</v>
      </c>
      <c r="B28" s="24">
        <v>84836454</v>
      </c>
      <c r="C28" s="25">
        <v>881112293268</v>
      </c>
      <c r="D28" s="42"/>
      <c r="E28" s="40">
        <v>16935</v>
      </c>
      <c r="F28" s="3"/>
      <c r="G28" s="2">
        <v>3319</v>
      </c>
      <c r="H28" s="2">
        <v>3536</v>
      </c>
      <c r="I28" s="2">
        <v>2400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1365</v>
      </c>
      <c r="R28" s="2">
        <v>5290</v>
      </c>
      <c r="S28" s="3"/>
      <c r="T28" s="2">
        <v>15910</v>
      </c>
      <c r="U28" s="3"/>
      <c r="V28" s="2">
        <v>3740</v>
      </c>
      <c r="W28" s="2">
        <v>3514</v>
      </c>
      <c r="X28" s="2">
        <v>1686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4"/>
      <c r="AI28" s="17">
        <v>8940</v>
      </c>
      <c r="AJ28" s="18">
        <f t="shared" si="0"/>
        <v>15595</v>
      </c>
      <c r="AK28" s="19"/>
      <c r="AL28" s="20">
        <v>3800</v>
      </c>
      <c r="AM28" s="20">
        <v>3500</v>
      </c>
      <c r="AN28" s="20">
        <v>1700</v>
      </c>
      <c r="AO28" s="20">
        <f>+Y28</f>
        <v>0</v>
      </c>
      <c r="AP28" s="20">
        <f>+Z28</f>
        <v>0</v>
      </c>
      <c r="AQ28" s="20">
        <f>+AA28</f>
        <v>0</v>
      </c>
      <c r="AR28" s="20">
        <f>+AB28</f>
        <v>0</v>
      </c>
      <c r="AS28" s="20">
        <f>+AC28</f>
        <v>0</v>
      </c>
      <c r="AT28" s="20">
        <f>+AD28</f>
        <v>0</v>
      </c>
      <c r="AU28" s="21">
        <v>0</v>
      </c>
      <c r="AV28" s="22">
        <v>1500</v>
      </c>
      <c r="AW28" s="22">
        <v>6000</v>
      </c>
      <c r="AX28" s="20">
        <f t="shared" ref="AX28" si="21">+SUM(AL28:AW28)</f>
        <v>16500</v>
      </c>
      <c r="BA28" s="28"/>
      <c r="BB28" s="9"/>
      <c r="BC28" s="28"/>
      <c r="BD28" s="28"/>
      <c r="BE28" s="28"/>
      <c r="BF28" s="28"/>
      <c r="BG28" s="28"/>
      <c r="BH28" s="28"/>
      <c r="BI28" s="28"/>
      <c r="BJ28" s="28"/>
      <c r="BK28" s="28"/>
      <c r="BL28" s="28"/>
    </row>
    <row r="29" spans="1:64">
      <c r="A29" s="23" t="s">
        <v>2</v>
      </c>
      <c r="B29" s="24">
        <v>56383389</v>
      </c>
      <c r="C29" s="25">
        <v>881112729155</v>
      </c>
      <c r="D29" s="42"/>
      <c r="E29" s="40">
        <v>0</v>
      </c>
      <c r="F29" s="3"/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268</v>
      </c>
      <c r="Q29" s="2">
        <v>630.88100000000122</v>
      </c>
      <c r="R29" s="2">
        <v>916.41599999999744</v>
      </c>
      <c r="S29" s="3"/>
      <c r="T29" s="2">
        <v>1815.2969999999987</v>
      </c>
      <c r="U29" s="3"/>
      <c r="V29" s="2">
        <v>805.70300000000134</v>
      </c>
      <c r="W29" s="2">
        <v>786.2699999999968</v>
      </c>
      <c r="X29" s="2">
        <v>638.8150000000096</v>
      </c>
      <c r="Y29" s="2">
        <v>574.93499999999767</v>
      </c>
      <c r="Z29" s="2">
        <v>534.53399999999965</v>
      </c>
      <c r="AA29" s="2">
        <v>143.44599999999627</v>
      </c>
      <c r="AB29" s="2">
        <v>14</v>
      </c>
      <c r="AC29" s="2">
        <v>17</v>
      </c>
      <c r="AD29" s="2">
        <v>17.767000000007101</v>
      </c>
      <c r="AE29" s="2">
        <v>0</v>
      </c>
      <c r="AF29" s="2">
        <v>0</v>
      </c>
      <c r="AG29" s="2">
        <v>0</v>
      </c>
      <c r="AH29" s="4"/>
      <c r="AI29" s="17">
        <v>3532.4700000000084</v>
      </c>
      <c r="AJ29" s="18">
        <f t="shared" si="0"/>
        <v>5347.7670000000071</v>
      </c>
      <c r="AK29" s="19"/>
      <c r="AL29" s="20">
        <v>800</v>
      </c>
      <c r="AM29" s="20">
        <v>800</v>
      </c>
      <c r="AN29" s="20">
        <v>650</v>
      </c>
      <c r="AO29" s="20">
        <v>550</v>
      </c>
      <c r="AP29" s="20">
        <v>550</v>
      </c>
      <c r="AQ29" s="20">
        <v>150</v>
      </c>
      <c r="AR29" s="20">
        <v>50</v>
      </c>
      <c r="AS29" s="20">
        <v>50</v>
      </c>
      <c r="AT29" s="20">
        <v>50</v>
      </c>
      <c r="AU29" s="21">
        <v>300</v>
      </c>
      <c r="AV29" s="22">
        <v>600</v>
      </c>
      <c r="AW29" s="22">
        <v>900</v>
      </c>
      <c r="AX29" s="20">
        <f t="shared" ref="AX29" si="22">+SUM(AL29:AW29)</f>
        <v>5450</v>
      </c>
      <c r="BA29" s="28"/>
      <c r="BB29" s="9"/>
      <c r="BC29" s="28"/>
      <c r="BD29" s="28"/>
      <c r="BE29" s="28"/>
      <c r="BF29" s="28"/>
      <c r="BG29" s="28"/>
      <c r="BH29" s="28"/>
      <c r="BI29" s="28"/>
      <c r="BJ29" s="28"/>
      <c r="BK29" s="28"/>
      <c r="BL29" s="28"/>
    </row>
    <row r="30" spans="1:64">
      <c r="A30" s="23" t="s">
        <v>3</v>
      </c>
      <c r="B30" s="24">
        <v>20326087</v>
      </c>
      <c r="C30" s="25">
        <v>881105091928</v>
      </c>
      <c r="D30" s="42"/>
      <c r="E30" s="40">
        <v>0</v>
      </c>
      <c r="F30" s="3"/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536</v>
      </c>
      <c r="R30" s="2">
        <v>910</v>
      </c>
      <c r="S30" s="3"/>
      <c r="T30" s="2">
        <v>1446</v>
      </c>
      <c r="U30" s="3"/>
      <c r="V30" s="2">
        <v>626</v>
      </c>
      <c r="W30" s="2">
        <v>410</v>
      </c>
      <c r="X30" s="2">
        <v>397</v>
      </c>
      <c r="Y30" s="2">
        <v>77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4"/>
      <c r="AI30" s="17">
        <v>1510</v>
      </c>
      <c r="AJ30" s="18">
        <f t="shared" si="0"/>
        <v>2956</v>
      </c>
      <c r="AK30" s="19"/>
      <c r="AL30" s="20">
        <v>600</v>
      </c>
      <c r="AM30" s="20">
        <v>400</v>
      </c>
      <c r="AN30" s="20">
        <v>400</v>
      </c>
      <c r="AO30" s="20">
        <v>100</v>
      </c>
      <c r="AP30" s="20">
        <f>+Z30</f>
        <v>0</v>
      </c>
      <c r="AQ30" s="20">
        <f>+AA30</f>
        <v>0</v>
      </c>
      <c r="AR30" s="20">
        <f>+AB30</f>
        <v>0</v>
      </c>
      <c r="AS30" s="20">
        <f>+AC30</f>
        <v>0</v>
      </c>
      <c r="AT30" s="20">
        <f>+AD30</f>
        <v>0</v>
      </c>
      <c r="AU30" s="21">
        <v>0</v>
      </c>
      <c r="AV30" s="22">
        <v>500</v>
      </c>
      <c r="AW30" s="22">
        <v>900</v>
      </c>
      <c r="AX30" s="20">
        <f t="shared" ref="AX30:AX31" si="23">+SUM(AL30:AW30)</f>
        <v>2900</v>
      </c>
      <c r="BA30" s="28"/>
      <c r="BB30" s="9"/>
      <c r="BC30" s="28"/>
      <c r="BD30" s="28"/>
      <c r="BE30" s="28"/>
      <c r="BF30" s="28"/>
      <c r="BG30" s="28"/>
      <c r="BH30" s="28"/>
      <c r="BI30" s="28"/>
      <c r="BJ30" s="28"/>
      <c r="BK30" s="28"/>
      <c r="BL30" s="28"/>
    </row>
    <row r="31" spans="1:64">
      <c r="A31" s="23" t="s">
        <v>25</v>
      </c>
      <c r="B31" s="24">
        <v>75067824</v>
      </c>
      <c r="C31" s="25">
        <v>5260000001811</v>
      </c>
      <c r="D31" s="45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4"/>
      <c r="AI31" s="19"/>
      <c r="AJ31" s="19"/>
      <c r="AK31" s="19"/>
      <c r="AL31" s="20">
        <v>26000</v>
      </c>
      <c r="AM31" s="20">
        <v>23000</v>
      </c>
      <c r="AN31" s="20">
        <v>16000</v>
      </c>
      <c r="AO31" s="20">
        <v>10000</v>
      </c>
      <c r="AP31" s="20">
        <v>5000</v>
      </c>
      <c r="AQ31" s="20">
        <v>0</v>
      </c>
      <c r="AR31" s="20">
        <v>0</v>
      </c>
      <c r="AS31" s="20">
        <f>+AC31</f>
        <v>0</v>
      </c>
      <c r="AT31" s="20">
        <f>+AD31</f>
        <v>0</v>
      </c>
      <c r="AU31" s="21">
        <v>7000</v>
      </c>
      <c r="AV31" s="22">
        <v>18000</v>
      </c>
      <c r="AW31" s="22">
        <v>20000</v>
      </c>
      <c r="AX31" s="20">
        <f t="shared" si="23"/>
        <v>125000</v>
      </c>
      <c r="BA31" s="28"/>
      <c r="BB31" s="9"/>
      <c r="BC31" s="28"/>
      <c r="BD31" s="28"/>
      <c r="BE31" s="28"/>
      <c r="BF31" s="28"/>
      <c r="BG31" s="28"/>
      <c r="BH31" s="28"/>
      <c r="BI31" s="28"/>
      <c r="BJ31" s="28"/>
      <c r="BK31" s="28"/>
      <c r="BL31" s="28"/>
    </row>
    <row r="32" spans="1:64" ht="15.75">
      <c r="A32" s="10"/>
      <c r="B32" s="12"/>
      <c r="C32" s="12"/>
      <c r="D32" s="5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4"/>
      <c r="BB32" s="9"/>
    </row>
    <row r="33" spans="1:50">
      <c r="A33" s="12"/>
      <c r="B33" s="12"/>
      <c r="C33" s="12"/>
      <c r="D33" s="5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4"/>
    </row>
    <row r="34" spans="1:50" ht="15.75">
      <c r="A34" s="10"/>
      <c r="B34" s="12"/>
      <c r="C34" s="9"/>
      <c r="D34" s="5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4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</row>
    <row r="35" spans="1:50" ht="15.75">
      <c r="A35" s="10"/>
      <c r="B35" s="12"/>
      <c r="C35" s="12"/>
      <c r="D35" s="5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4"/>
    </row>
    <row r="36" spans="1:50" ht="15.75">
      <c r="A36" s="10"/>
      <c r="B36" s="12"/>
      <c r="C36" s="12"/>
      <c r="D36" s="5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4"/>
    </row>
    <row r="37" spans="1:50" ht="15.75">
      <c r="A37" s="10"/>
      <c r="B37" s="12"/>
      <c r="C37" s="12"/>
      <c r="D37" s="5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4"/>
    </row>
    <row r="38" spans="1:50" ht="15.75">
      <c r="A38" s="10"/>
      <c r="B38" s="12"/>
      <c r="D38" s="5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4"/>
    </row>
    <row r="39" spans="1:50" ht="15.75">
      <c r="A39" s="10"/>
      <c r="B39" s="12"/>
      <c r="C39" s="12"/>
      <c r="D39" s="5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4"/>
    </row>
    <row r="40" spans="1:50" ht="15.75" thickBot="1">
      <c r="A40" s="11"/>
      <c r="B40" s="12"/>
      <c r="C40" s="12"/>
      <c r="D40" s="5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4"/>
    </row>
    <row r="41" spans="1:50" ht="18" customHeight="1">
      <c r="A41" s="11"/>
      <c r="B41" s="12"/>
      <c r="C41" s="12"/>
      <c r="D41" s="6"/>
      <c r="E41" s="46" t="s">
        <v>4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46" t="s">
        <v>5</v>
      </c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4"/>
      <c r="AI41" s="46" t="s">
        <v>6</v>
      </c>
    </row>
    <row r="42" spans="1:50" ht="15.75" thickBot="1">
      <c r="A42" s="11"/>
      <c r="B42" s="14"/>
      <c r="C42" s="14"/>
      <c r="D42" s="7"/>
      <c r="E42" s="47"/>
      <c r="F42" s="3"/>
      <c r="G42" s="7" t="s">
        <v>16</v>
      </c>
      <c r="H42" s="7" t="s">
        <v>17</v>
      </c>
      <c r="I42" s="7" t="s">
        <v>18</v>
      </c>
      <c r="J42" s="7" t="s">
        <v>7</v>
      </c>
      <c r="K42" s="7" t="s">
        <v>8</v>
      </c>
      <c r="L42" s="7" t="s">
        <v>9</v>
      </c>
      <c r="M42" s="7" t="s">
        <v>10</v>
      </c>
      <c r="N42" s="7" t="s">
        <v>11</v>
      </c>
      <c r="O42" s="7" t="s">
        <v>12</v>
      </c>
      <c r="P42" s="7" t="s">
        <v>13</v>
      </c>
      <c r="Q42" s="7" t="s">
        <v>14</v>
      </c>
      <c r="R42" s="7" t="s">
        <v>15</v>
      </c>
      <c r="S42" s="3"/>
      <c r="T42" s="47"/>
      <c r="U42" s="3"/>
      <c r="V42" s="7" t="s">
        <v>16</v>
      </c>
      <c r="W42" s="7" t="s">
        <v>17</v>
      </c>
      <c r="X42" s="7" t="s">
        <v>18</v>
      </c>
      <c r="Y42" s="7" t="s">
        <v>7</v>
      </c>
      <c r="Z42" s="7" t="s">
        <v>8</v>
      </c>
      <c r="AA42" s="7" t="s">
        <v>9</v>
      </c>
      <c r="AB42" s="7" t="s">
        <v>10</v>
      </c>
      <c r="AC42" s="7" t="s">
        <v>11</v>
      </c>
      <c r="AD42" s="7" t="s">
        <v>12</v>
      </c>
      <c r="AE42" s="7" t="s">
        <v>13</v>
      </c>
      <c r="AF42" s="7" t="s">
        <v>14</v>
      </c>
      <c r="AG42" s="7" t="s">
        <v>15</v>
      </c>
      <c r="AH42" s="4"/>
      <c r="AI42" s="47"/>
    </row>
    <row r="43" spans="1:50">
      <c r="A43" s="11"/>
      <c r="B43" s="12"/>
      <c r="C43" s="12"/>
      <c r="D43" s="5"/>
      <c r="E43" s="3">
        <v>2656717.29</v>
      </c>
      <c r="F43" s="3"/>
      <c r="G43" s="3">
        <v>335724.60000000056</v>
      </c>
      <c r="H43" s="3">
        <v>411783.79999999981</v>
      </c>
      <c r="I43" s="3">
        <v>387727.45999999961</v>
      </c>
      <c r="J43" s="3">
        <v>193995.9300000002</v>
      </c>
      <c r="K43" s="3">
        <v>125804.99800000023</v>
      </c>
      <c r="L43" s="3">
        <v>81701.420999999827</v>
      </c>
      <c r="M43" s="3">
        <v>66353.893999999767</v>
      </c>
      <c r="N43" s="3">
        <v>39273.969000000994</v>
      </c>
      <c r="O43" s="3">
        <v>72113.485999999437</v>
      </c>
      <c r="P43" s="3">
        <v>217112.36100000044</v>
      </c>
      <c r="Q43" s="3">
        <v>333927.7329999996</v>
      </c>
      <c r="R43" s="3">
        <v>420366.05399999989</v>
      </c>
      <c r="S43" s="3"/>
      <c r="T43" s="3">
        <v>2685885.7060000002</v>
      </c>
      <c r="U43" s="3"/>
      <c r="V43" s="3">
        <v>540465.69900000002</v>
      </c>
      <c r="W43" s="3">
        <v>415099.79799999954</v>
      </c>
      <c r="X43" s="3">
        <v>373014.28699999978</v>
      </c>
      <c r="Y43" s="3">
        <v>191904.99700000044</v>
      </c>
      <c r="Z43" s="3">
        <v>156138.58900000062</v>
      </c>
      <c r="AA43" s="3">
        <v>109061.85299999993</v>
      </c>
      <c r="AB43" s="3">
        <v>109577.61799999946</v>
      </c>
      <c r="AC43" s="3">
        <v>48703.518000000986</v>
      </c>
      <c r="AD43" s="3">
        <v>121817.40199999875</v>
      </c>
      <c r="AE43" s="3">
        <v>0</v>
      </c>
      <c r="AF43" s="3">
        <v>0</v>
      </c>
      <c r="AG43" s="3">
        <v>0</v>
      </c>
      <c r="AH43" s="3"/>
      <c r="AI43" s="3">
        <v>2065783.7609999997</v>
      </c>
    </row>
    <row r="44" spans="1:50">
      <c r="A44" s="11"/>
      <c r="B44" s="12"/>
      <c r="C44" s="12"/>
      <c r="D44" s="5"/>
      <c r="E44" s="8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4"/>
    </row>
  </sheetData>
  <sheetProtection password="DA17" sheet="1" objects="1" scenarios="1"/>
  <mergeCells count="7">
    <mergeCell ref="AI41:AI42"/>
    <mergeCell ref="E41:E42"/>
    <mergeCell ref="T41:T42"/>
    <mergeCell ref="A2:D3"/>
    <mergeCell ref="AX2:AX5"/>
    <mergeCell ref="AL2:AW3"/>
    <mergeCell ref="AL4:AW4"/>
  </mergeCells>
  <conditionalFormatting sqref="D21:D30 D6:D15 C7:C11">
    <cfRule type="cellIs" dxfId="0" priority="6" stopIfTrue="1" operator="lessThanOrEqual">
      <formula>0</formula>
    </cfRule>
  </conditionalFormatting>
  <printOptions horizontalCentered="1"/>
  <pageMargins left="3.937007874015748E-2" right="3.937007874015748E-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205821</cp:lastModifiedBy>
  <cp:lastPrinted>2015-03-05T14:26:01Z</cp:lastPrinted>
  <dcterms:created xsi:type="dcterms:W3CDTF">2010-10-19T09:06:25Z</dcterms:created>
  <dcterms:modified xsi:type="dcterms:W3CDTF">2015-03-20T16:23:54Z</dcterms:modified>
</cp:coreProperties>
</file>