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60" tabRatio="602" activeTab="0"/>
  </bookViews>
  <sheets>
    <sheet name="Modulo offerta economica" sheetId="1" r:id="rId1"/>
  </sheets>
  <definedNames>
    <definedName name="_xlnm.Print_Area" localSheetId="0">'Modulo offerta economica'!$A$1:$L$18</definedName>
  </definedNames>
  <calcPr fullCalcOnLoad="1"/>
</workbook>
</file>

<file path=xl/sharedStrings.xml><?xml version="1.0" encoding="utf-8"?>
<sst xmlns="http://schemas.openxmlformats.org/spreadsheetml/2006/main" count="16" uniqueCount="16">
  <si>
    <t>* Compilare i campi evidenziati in celeste</t>
  </si>
  <si>
    <t>Valore da ribadire a video</t>
  </si>
  <si>
    <t>↑</t>
  </si>
  <si>
    <t>Prezzo totale posto a base di gara</t>
  </si>
  <si>
    <t>Allegato B - MODULO OFFERTA ECONOMICA</t>
  </si>
  <si>
    <t>PREZZO TOTALE OFFERTO</t>
  </si>
  <si>
    <t>Quantità</t>
  </si>
  <si>
    <t>Canone triennale (€)</t>
  </si>
  <si>
    <t>Prodotto</t>
  </si>
  <si>
    <t>PC ALL-IN-ONE</t>
  </si>
  <si>
    <t>SURFACE PRO 4 LTE</t>
  </si>
  <si>
    <t xml:space="preserve"> NOTEBOOK 15.6</t>
  </si>
  <si>
    <t>Canone mensile singolo prodotto (€)</t>
  </si>
  <si>
    <t>Canone annuo (€)</t>
  </si>
  <si>
    <t>Canone mensile singolo prodotto posto a base di gara (€)</t>
  </si>
  <si>
    <t>Procedura negoziata per l’affidamento della fornitura in locazione, per 36 mesi, con opzione di acquisto finale,  di PC ALL-IN-ONE, SURFACE PRO 4 LTE e Notebook 15.6;  
CIG 76765709F5 - R.A. 060/18/PN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</si>
</sst>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.00\ &quot;€&quot;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173" fontId="0" fillId="34" borderId="11" xfId="0" applyNumberFormat="1" applyFont="1" applyFill="1" applyBorder="1" applyAlignment="1">
      <alignment horizontal="center" vertical="center" wrapText="1"/>
    </xf>
    <xf numFmtId="173" fontId="12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3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173" fontId="0" fillId="33" borderId="0" xfId="0" applyNumberFormat="1" applyFont="1" applyFill="1" applyAlignment="1" applyProtection="1">
      <alignment vertical="center" wrapText="1"/>
      <protection/>
    </xf>
    <xf numFmtId="0" fontId="52" fillId="34" borderId="14" xfId="0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 hidden="1"/>
    </xf>
    <xf numFmtId="0" fontId="0" fillId="34" borderId="15" xfId="0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173" fontId="12" fillId="34" borderId="16" xfId="0" applyNumberFormat="1" applyFont="1" applyFill="1" applyBorder="1" applyAlignment="1" applyProtection="1">
      <alignment horizontal="center" vertical="center" wrapText="1"/>
      <protection/>
    </xf>
    <xf numFmtId="173" fontId="12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173" fontId="8" fillId="38" borderId="19" xfId="0" applyNumberFormat="1" applyFont="1" applyFill="1" applyBorder="1" applyAlignment="1" applyProtection="1">
      <alignment horizontal="center" vertical="center" wrapText="1"/>
      <protection/>
    </xf>
    <xf numFmtId="173" fontId="8" fillId="38" borderId="20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173" fontId="8" fillId="33" borderId="13" xfId="0" applyNumberFormat="1" applyFont="1" applyFill="1" applyBorder="1" applyAlignment="1" applyProtection="1">
      <alignment horizontal="center" vertical="center" wrapText="1"/>
      <protection/>
    </xf>
    <xf numFmtId="173" fontId="8" fillId="33" borderId="18" xfId="0" applyNumberFormat="1" applyFont="1" applyFill="1" applyBorder="1" applyAlignment="1" applyProtection="1">
      <alignment horizontal="center" vertical="center" wrapText="1"/>
      <protection/>
    </xf>
    <xf numFmtId="173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52" fillId="34" borderId="14" xfId="0" applyFont="1" applyFill="1" applyBorder="1" applyAlignment="1" applyProtection="1">
      <alignment horizontal="center" vertical="center" wrapText="1"/>
      <protection/>
    </xf>
    <xf numFmtId="0" fontId="11" fillId="36" borderId="13" xfId="0" applyFont="1" applyFill="1" applyBorder="1" applyAlignment="1" applyProtection="1">
      <alignment horizontal="left" vertical="center" wrapText="1"/>
      <protection locked="0"/>
    </xf>
    <xf numFmtId="0" fontId="11" fillId="36" borderId="18" xfId="0" applyFont="1" applyFill="1" applyBorder="1" applyAlignment="1" applyProtection="1">
      <alignment horizontal="left" vertical="center" wrapText="1"/>
      <protection locked="0"/>
    </xf>
    <xf numFmtId="0" fontId="11" fillId="36" borderId="15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2" fillId="33" borderId="14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9525</xdr:rowOff>
    </xdr:from>
    <xdr:to>
      <xdr:col>2</xdr:col>
      <xdr:colOff>781050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1343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18"/>
  <sheetViews>
    <sheetView tabSelected="1" zoomScaleSheetLayoutView="85" workbookViewId="0" topLeftCell="A1">
      <selection activeCell="J9" sqref="J9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7.7109375" style="3" customWidth="1"/>
    <col min="5" max="5" width="9.140625" style="3" customWidth="1"/>
    <col min="6" max="6" width="14.421875" style="3" customWidth="1"/>
    <col min="7" max="7" width="10.28125" style="4" customWidth="1"/>
    <col min="8" max="8" width="22.00390625" style="4" customWidth="1"/>
    <col min="9" max="9" width="21.8515625" style="3" customWidth="1"/>
    <col min="10" max="10" width="32.00390625" style="3" customWidth="1"/>
    <col min="11" max="11" width="23.00390625" style="3" customWidth="1"/>
    <col min="12" max="12" width="20.421875" style="3" customWidth="1"/>
    <col min="13" max="13" width="22.7109375" style="3" customWidth="1"/>
    <col min="14" max="16384" width="9.140625" style="3" customWidth="1"/>
  </cols>
  <sheetData>
    <row r="1" ht="12.75"/>
    <row r="2" spans="1:10" s="2" customFormat="1" ht="23.25" customHeight="1" thickBot="1">
      <c r="A2" s="1"/>
      <c r="D2" s="15" t="s">
        <v>4</v>
      </c>
      <c r="E2" s="15"/>
      <c r="F2" s="15"/>
      <c r="G2" s="15"/>
      <c r="H2" s="15"/>
      <c r="I2" s="24"/>
      <c r="J2" s="1"/>
    </row>
    <row r="3" ht="33.75" customHeight="1" thickTop="1"/>
    <row r="4" spans="2:9" ht="87" customHeight="1">
      <c r="B4" s="27" t="s">
        <v>15</v>
      </c>
      <c r="C4" s="27"/>
      <c r="D4" s="27"/>
      <c r="E4" s="27"/>
      <c r="F4" s="27"/>
      <c r="G4" s="27"/>
      <c r="H4" s="27"/>
      <c r="I4" s="27"/>
    </row>
    <row r="5" spans="2:10" s="5" customFormat="1" ht="12" customHeight="1">
      <c r="B5" s="6"/>
      <c r="C5" s="7"/>
      <c r="D5" s="7"/>
      <c r="E5" s="7"/>
      <c r="F5" s="7"/>
      <c r="G5" s="8" t="str">
        <f>+B4</f>
        <v>Procedura negoziata per l’affidamento della fornitura in locazione, per 36 mesi, con opzione di acquisto finale,  di PC ALL-IN-ONE, SURFACE PRO 4 LTE e Notebook 15.6;  
CIG 76765709F5 - R.A. 060/18/PN</v>
      </c>
      <c r="H5" s="8"/>
      <c r="I5" s="9"/>
      <c r="J5" s="9"/>
    </row>
    <row r="6" spans="2:10" s="5" customFormat="1" ht="28.5" customHeight="1">
      <c r="B6" s="28" t="s">
        <v>0</v>
      </c>
      <c r="C6" s="28"/>
      <c r="D6" s="28"/>
      <c r="E6" s="28"/>
      <c r="F6" s="28"/>
      <c r="G6" s="7"/>
      <c r="H6" s="7"/>
      <c r="I6" s="9"/>
      <c r="J6" s="9"/>
    </row>
    <row r="7" spans="2:9" s="10" customFormat="1" ht="27" customHeight="1">
      <c r="B7" s="46"/>
      <c r="C7" s="47"/>
      <c r="D7" s="47"/>
      <c r="E7" s="47"/>
      <c r="F7" s="47"/>
      <c r="G7" s="48"/>
      <c r="H7" s="50" t="str">
        <f>+IF(B7="","Indicare la 'Ragione sociale per esteso'",IF(B7="Ragione sociale Impresa/RTI/Consorzio","Indicare la 'Ragione sociale per esteso'",""))</f>
        <v>Indicare la 'Ragione sociale per esteso'</v>
      </c>
      <c r="I7" s="49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62.25" customHeight="1">
      <c r="B9" s="39" t="s">
        <v>3</v>
      </c>
      <c r="C9" s="40"/>
      <c r="D9" s="41"/>
      <c r="E9" s="42">
        <v>210600</v>
      </c>
      <c r="F9" s="43"/>
      <c r="G9" s="44"/>
      <c r="H9" s="26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2" s="13" customFormat="1" ht="54.75" customHeight="1">
      <c r="B11" s="21" t="s">
        <v>6</v>
      </c>
      <c r="C11" s="34" t="s">
        <v>8</v>
      </c>
      <c r="D11" s="35"/>
      <c r="E11" s="35"/>
      <c r="F11" s="35"/>
      <c r="G11" s="36"/>
      <c r="H11" s="14" t="s">
        <v>14</v>
      </c>
      <c r="I11" s="14" t="s">
        <v>12</v>
      </c>
      <c r="J11" s="5"/>
      <c r="K11" s="21" t="s">
        <v>13</v>
      </c>
      <c r="L11" s="14" t="s">
        <v>7</v>
      </c>
    </row>
    <row r="12" spans="2:16" s="13" customFormat="1" ht="45" customHeight="1">
      <c r="B12" s="16">
        <v>150</v>
      </c>
      <c r="C12" s="31" t="s">
        <v>9</v>
      </c>
      <c r="D12" s="32"/>
      <c r="E12" s="32"/>
      <c r="F12" s="32"/>
      <c r="G12" s="33"/>
      <c r="H12" s="25">
        <v>28</v>
      </c>
      <c r="I12" s="18"/>
      <c r="J12" s="23" t="str">
        <f>+IF(I12="","Indicare il canone mensile offerto","")</f>
        <v>Indicare il canone mensile offerto</v>
      </c>
      <c r="K12" s="17">
        <f>ROUND($I12*B12*12,2)</f>
        <v>0</v>
      </c>
      <c r="L12" s="17">
        <f>ROUND($K12*3,2)</f>
        <v>0</v>
      </c>
      <c r="N12" s="20"/>
      <c r="O12" s="20"/>
      <c r="P12" s="20"/>
    </row>
    <row r="13" spans="2:16" s="13" customFormat="1" ht="45" customHeight="1">
      <c r="B13" s="16">
        <v>30</v>
      </c>
      <c r="C13" s="31" t="s">
        <v>10</v>
      </c>
      <c r="D13" s="32"/>
      <c r="E13" s="32"/>
      <c r="F13" s="32"/>
      <c r="G13" s="33"/>
      <c r="H13" s="25">
        <v>30</v>
      </c>
      <c r="I13" s="18"/>
      <c r="J13" s="23" t="str">
        <f>+IF(I13="","Indicare il canone mensile offerto","")</f>
        <v>Indicare il canone mensile offerto</v>
      </c>
      <c r="K13" s="17">
        <f>ROUND($I13*B13*12,2)</f>
        <v>0</v>
      </c>
      <c r="L13" s="17">
        <f>ROUND($K13*3,2)</f>
        <v>0</v>
      </c>
      <c r="N13" s="20"/>
      <c r="O13" s="20"/>
      <c r="P13" s="20"/>
    </row>
    <row r="14" spans="2:13" ht="45.75" customHeight="1">
      <c r="B14" s="16">
        <v>50</v>
      </c>
      <c r="C14" s="31" t="s">
        <v>11</v>
      </c>
      <c r="D14" s="32"/>
      <c r="E14" s="32"/>
      <c r="F14" s="32"/>
      <c r="G14" s="33"/>
      <c r="H14" s="25">
        <v>15</v>
      </c>
      <c r="I14" s="18"/>
      <c r="J14" s="23" t="str">
        <f>+IF(I14="","Indicare il canone mensile offerto","")</f>
        <v>Indicare il canone mensile offerto</v>
      </c>
      <c r="K14" s="17">
        <f>ROUND($I14*B14*12,2)</f>
        <v>0</v>
      </c>
      <c r="L14" s="17">
        <f>ROUND($K14*3,2)</f>
        <v>0</v>
      </c>
      <c r="M14" s="45">
        <f>IF(L15&gt;E9,"Prezzo totale offerto superiore al prezzo totale posto a base di gara","")</f>
      </c>
    </row>
    <row r="15" spans="9:13" ht="12.75" customHeight="1">
      <c r="I15" s="22"/>
      <c r="K15" s="29" t="s">
        <v>5</v>
      </c>
      <c r="L15" s="37">
        <f>+ROUND(SUM(L12:L14),2)</f>
        <v>0</v>
      </c>
      <c r="M15" s="45"/>
    </row>
    <row r="16" spans="9:12" ht="12.75">
      <c r="I16" s="22"/>
      <c r="K16" s="30"/>
      <c r="L16" s="38"/>
    </row>
    <row r="17" spans="9:12" ht="12.75">
      <c r="I17" s="22"/>
      <c r="K17" s="22"/>
      <c r="L17" s="19" t="s">
        <v>2</v>
      </c>
    </row>
    <row r="18" spans="11:12" ht="25.5">
      <c r="K18" s="22"/>
      <c r="L18" s="4" t="s">
        <v>1</v>
      </c>
    </row>
  </sheetData>
  <sheetProtection password="DA17" sheet="1"/>
  <mergeCells count="15">
    <mergeCell ref="L15:L16"/>
    <mergeCell ref="B9:D9"/>
    <mergeCell ref="C12:G12"/>
    <mergeCell ref="E9:G9"/>
    <mergeCell ref="M14:M15"/>
    <mergeCell ref="B7:G7"/>
    <mergeCell ref="C14:G14"/>
    <mergeCell ref="H7:I7"/>
    <mergeCell ref="B4:I4"/>
    <mergeCell ref="B6:F6"/>
    <mergeCell ref="K15:K16"/>
    <mergeCell ref="C13:G13"/>
    <mergeCell ref="C11:G11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a base d'asta" sqref="I12:I14">
      <formula1>AND(I12&gt;0,I12&lt;=H12,LEN(TEXT(I12-INT(I12),"0,00#"))&lt;5)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2018-11-02T12:33:29Z</dcterms:modified>
  <cp:category/>
  <cp:version/>
  <cp:contentType/>
  <cp:contentStatus/>
</cp:coreProperties>
</file>