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2" activeTab="0"/>
  </bookViews>
  <sheets>
    <sheet name="Modulo offerta economica" sheetId="1" r:id="rId1"/>
  </sheets>
  <definedNames>
    <definedName name="_xlnm.Print_Area" localSheetId="0">'Modulo offerta economica'!$A$1:$L$32</definedName>
  </definedNames>
  <calcPr fullCalcOnLoad="1"/>
</workbook>
</file>

<file path=xl/sharedStrings.xml><?xml version="1.0" encoding="utf-8"?>
<sst xmlns="http://schemas.openxmlformats.org/spreadsheetml/2006/main" count="59" uniqueCount="48">
  <si>
    <t>* Compilare i campi evidenziati in celeste</t>
  </si>
  <si>
    <t>Allegato B - MODULO OFFERTA ECONOMICA</t>
  </si>
  <si>
    <t>Peso %</t>
  </si>
  <si>
    <t>RIBASSO MEDIO PESATO</t>
  </si>
  <si>
    <t>Procedura negoziata per l’affidamento dei Servizi formativi sulla lingua Inglese a favore dei dipendenti e Dirigenti di Sport eSalute S.p.A.
CIG: 8508043331 - R.A. 063/20/PN</t>
  </si>
  <si>
    <t>Descrizione Servizi</t>
  </si>
  <si>
    <t>UM</t>
  </si>
  <si>
    <t>Corsi di formazione linguistica On line e Mobile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</si>
  <si>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</si>
  <si>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</si>
  <si>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</si>
  <si>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</si>
  <si>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</si>
  <si>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</si>
  <si>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</si>
  <si>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</si>
  <si>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</si>
  <si>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€/h</t>
  </si>
  <si>
    <t>Aula virtuale non Dedicata h agg</t>
  </si>
  <si>
    <t>Aula Virtuale Dedicata h agg</t>
  </si>
  <si>
    <t>Pacchetto Basic Learning in autoistruzione</t>
  </si>
  <si>
    <t>Pacchetto Intermediate Learning con corsi in Aula Virtuale Dedicati</t>
  </si>
  <si>
    <t>Pacchetto Intermediate Learning con corsi in Aula Virtuale Non Dedicati</t>
  </si>
  <si>
    <t>Pacchetto Executive Learning con corsi in Aula Virtuale Dedicati</t>
  </si>
  <si>
    <t>Pacchetto Executive Learning con corsi in Aula Virtuale Non Dedicati</t>
  </si>
  <si>
    <t>Lezione telefonica aggiuntiva della durata di 30 minuti</t>
  </si>
  <si>
    <t>Workshop aggiuntivo</t>
  </si>
  <si>
    <t>€/pacchetto</t>
  </si>
  <si>
    <t>€/cad</t>
  </si>
  <si>
    <t>Corsi di formazione linguistica in Presenza</t>
  </si>
  <si>
    <t>L10</t>
  </si>
  <si>
    <t>L11</t>
  </si>
  <si>
    <t>L12</t>
  </si>
  <si>
    <t>L13</t>
  </si>
  <si>
    <t>Corso Collettivo</t>
  </si>
  <si>
    <t>Corso Individuale</t>
  </si>
  <si>
    <t>Corso collettivo svolto presso le aule dell'Appaltatore</t>
  </si>
  <si>
    <t>Corso individuale svolto presso le aule dell'Appaltatore</t>
  </si>
  <si>
    <t>€/h per discente</t>
  </si>
  <si>
    <t>Corsi di formazione linguistica Full Immersion in Italia e all’Estero</t>
  </si>
  <si>
    <t>Corso Collettivo/individuale</t>
  </si>
  <si>
    <t>L14</t>
  </si>
  <si>
    <t>Pacchetto di 15 ore in presenza per discente</t>
  </si>
  <si>
    <t>L15</t>
  </si>
  <si>
    <t xml:space="preserve">Servizio di Preparazione alla Certificazione </t>
  </si>
  <si>
    <t>Ribasso unitario % offerto rispetto al corrispettivo posto a base di gara</t>
  </si>
  <si>
    <t>Prezzo offerto per unità di misura al netto dell'IVA</t>
  </si>
  <si>
    <t>Corrispettivo unitario a base di gara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</si>
</sst>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  <numFmt numFmtId="195" formatCode="[$-410]dddd\ d\ mmmm\ yyyy"/>
    <numFmt numFmtId="196" formatCode="#,##0.00\ &quot;€&quot;;[Red]#,##0.00\ &quot;€&quot;"/>
    <numFmt numFmtId="197" formatCode="0.00000000%"/>
    <numFmt numFmtId="198" formatCode="0.0000%"/>
  </numFmts>
  <fonts count="5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9" fontId="1" fillId="0" borderId="1">
      <alignment vertical="top" wrapText="1"/>
      <protection/>
    </xf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5" borderId="2" applyNumberFormat="0" applyAlignment="0" applyProtection="0"/>
    <xf numFmtId="43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36" borderId="0" applyNumberFormat="0" applyBorder="0" applyAlignment="0" applyProtection="0"/>
    <xf numFmtId="0" fontId="37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4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4" fillId="40" borderId="0" xfId="0" applyFont="1" applyFill="1" applyAlignment="1" applyProtection="1">
      <alignment horizontal="left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>
      <alignment horizontal="left" vertical="center" wrapText="1"/>
    </xf>
    <xf numFmtId="0" fontId="16" fillId="41" borderId="12" xfId="0" applyFont="1" applyFill="1" applyBorder="1" applyAlignment="1">
      <alignment horizontal="center" vertical="center" wrapText="1"/>
    </xf>
    <xf numFmtId="7" fontId="15" fillId="0" borderId="12" xfId="87" applyNumberFormat="1" applyFont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0" fontId="0" fillId="40" borderId="12" xfId="0" applyNumberFormat="1" applyFont="1" applyFill="1" applyBorder="1" applyAlignment="1" applyProtection="1">
      <alignment horizontal="center" vertical="center" wrapText="1"/>
      <protection/>
    </xf>
    <xf numFmtId="0" fontId="55" fillId="40" borderId="0" xfId="0" applyFont="1" applyFill="1" applyAlignment="1" applyProtection="1">
      <alignment vertical="center" wrapText="1"/>
      <protection/>
    </xf>
    <xf numFmtId="10" fontId="56" fillId="40" borderId="0" xfId="0" applyNumberFormat="1" applyFont="1" applyFill="1" applyAlignment="1" applyProtection="1">
      <alignment vertical="center" wrapText="1"/>
      <protection/>
    </xf>
    <xf numFmtId="0" fontId="0" fillId="40" borderId="12" xfId="0" applyFont="1" applyFill="1" applyBorder="1" applyAlignment="1" applyProtection="1">
      <alignment vertical="center" wrapText="1"/>
      <protection/>
    </xf>
    <xf numFmtId="0" fontId="0" fillId="41" borderId="12" xfId="0" applyFont="1" applyFill="1" applyBorder="1" applyAlignment="1" applyProtection="1">
      <alignment vertical="center" wrapText="1"/>
      <protection/>
    </xf>
    <xf numFmtId="10" fontId="15" fillId="0" borderId="14" xfId="0" applyNumberFormat="1" applyFont="1" applyBorder="1" applyAlignment="1">
      <alignment horizontal="center" vertical="center" wrapText="1"/>
    </xf>
    <xf numFmtId="7" fontId="15" fillId="0" borderId="15" xfId="87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56" fillId="40" borderId="0" xfId="0" applyNumberFormat="1" applyFont="1" applyFill="1" applyAlignment="1" applyProtection="1">
      <alignment vertical="center" wrapText="1"/>
      <protection/>
    </xf>
    <xf numFmtId="0" fontId="0" fillId="40" borderId="0" xfId="0" applyNumberFormat="1" applyFont="1" applyFill="1" applyAlignment="1" applyProtection="1">
      <alignment vertical="center" wrapText="1"/>
      <protection/>
    </xf>
    <xf numFmtId="174" fontId="0" fillId="4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42" borderId="12" xfId="0" applyFont="1" applyFill="1" applyBorder="1" applyAlignment="1" applyProtection="1">
      <alignment horizontal="center" vertical="center" wrapText="1"/>
      <protection locked="0"/>
    </xf>
    <xf numFmtId="0" fontId="16" fillId="41" borderId="12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12" fillId="4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 horizontal="left" vertical="center" wrapText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5" fillId="40" borderId="0" xfId="0" applyFont="1" applyFill="1" applyBorder="1" applyAlignment="1" applyProtection="1">
      <alignment horizontal="left" vertical="center" wrapText="1"/>
      <protection/>
    </xf>
    <xf numFmtId="0" fontId="55" fillId="40" borderId="0" xfId="0" applyFont="1" applyFill="1" applyAlignment="1" applyProtection="1">
      <alignment horizontal="left" vertical="center" wrapText="1"/>
      <protection/>
    </xf>
    <xf numFmtId="0" fontId="56" fillId="40" borderId="0" xfId="0" applyFont="1" applyFill="1" applyAlignment="1" applyProtection="1">
      <alignment vertical="center" wrapText="1"/>
      <protection/>
    </xf>
    <xf numFmtId="0" fontId="57" fillId="40" borderId="0" xfId="0" applyFont="1" applyFill="1" applyAlignment="1" applyProtection="1">
      <alignment horizontal="left" vertical="center" wrapText="1"/>
      <protection hidden="1"/>
    </xf>
    <xf numFmtId="0" fontId="57" fillId="40" borderId="0" xfId="0" applyFont="1" applyFill="1" applyAlignment="1" applyProtection="1">
      <alignment vertical="center" wrapText="1"/>
      <protection/>
    </xf>
    <xf numFmtId="0" fontId="57" fillId="40" borderId="0" xfId="0" applyFont="1" applyFill="1" applyAlignment="1" applyProtection="1">
      <alignment horizontal="left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9525</xdr:rowOff>
    </xdr:from>
    <xdr:to>
      <xdr:col>3</xdr:col>
      <xdr:colOff>485775</xdr:colOff>
      <xdr:row>1</xdr:row>
      <xdr:rowOff>533400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1381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1</xdr:row>
      <xdr:rowOff>533400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62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1"/>
  <sheetViews>
    <sheetView tabSelected="1" zoomScaleSheetLayoutView="85" zoomScalePageLayoutView="0" workbookViewId="0" topLeftCell="A13">
      <selection activeCell="L4" sqref="L4"/>
    </sheetView>
  </sheetViews>
  <sheetFormatPr defaultColWidth="9.140625" defaultRowHeight="12.75"/>
  <cols>
    <col min="1" max="1" width="3.00390625" style="3" customWidth="1"/>
    <col min="2" max="2" width="5.00390625" style="3" customWidth="1"/>
    <col min="3" max="3" width="9.8515625" style="3" customWidth="1"/>
    <col min="4" max="4" width="13.8515625" style="3" customWidth="1"/>
    <col min="5" max="6" width="11.140625" style="3" customWidth="1"/>
    <col min="7" max="7" width="27.421875" style="3" customWidth="1"/>
    <col min="8" max="8" width="27.8515625" style="3" customWidth="1"/>
    <col min="9" max="9" width="24.7109375" style="3" customWidth="1"/>
    <col min="10" max="10" width="33.00390625" style="4" customWidth="1"/>
    <col min="11" max="11" width="32.00390625" style="3" customWidth="1"/>
    <col min="12" max="12" width="8.421875" style="55" customWidth="1"/>
    <col min="13" max="13" width="22.140625" style="3" customWidth="1"/>
    <col min="14" max="15" width="11.421875" style="3" customWidth="1"/>
    <col min="16" max="16" width="9.140625" style="3" customWidth="1"/>
    <col min="17" max="16384" width="11.421875" style="3" customWidth="1"/>
  </cols>
  <sheetData>
    <row r="1" ht="21.75" customHeight="1"/>
    <row r="2" spans="1:13" s="2" customFormat="1" ht="46.5" customHeight="1" thickBot="1">
      <c r="A2" s="1"/>
      <c r="B2" s="1"/>
      <c r="E2" s="12" t="s">
        <v>1</v>
      </c>
      <c r="F2" s="12"/>
      <c r="G2" s="12"/>
      <c r="H2" s="12"/>
      <c r="I2" s="12"/>
      <c r="L2" s="56"/>
      <c r="M2" s="1"/>
    </row>
    <row r="3" ht="27" customHeight="1" thickTop="1"/>
    <row r="4" spans="3:10" ht="72" customHeight="1">
      <c r="C4" s="44" t="s">
        <v>4</v>
      </c>
      <c r="D4" s="45"/>
      <c r="E4" s="45"/>
      <c r="F4" s="45"/>
      <c r="G4" s="45"/>
      <c r="H4" s="45"/>
      <c r="I4" s="46"/>
      <c r="J4" s="3"/>
    </row>
    <row r="5" spans="3:13" s="5" customFormat="1" ht="7.5" customHeight="1">
      <c r="C5" s="6"/>
      <c r="D5" s="7"/>
      <c r="E5" s="7"/>
      <c r="F5" s="7"/>
      <c r="G5" s="7"/>
      <c r="H5" s="7"/>
      <c r="I5" s="7"/>
      <c r="J5" s="8" t="str">
        <f>+C4</f>
        <v>Procedura negoziata per l’affidamento dei Servizi formativi sulla lingua Inglese a favore dei dipendenti e Dirigenti di Sport eSalute S.p.A.
CIG: 8508043331 - R.A. 063/20/PN</v>
      </c>
      <c r="K5" s="7"/>
      <c r="L5" s="57"/>
      <c r="M5" s="9"/>
    </row>
    <row r="6" spans="3:13" s="5" customFormat="1" ht="26.25" customHeight="1">
      <c r="C6" s="49" t="s">
        <v>0</v>
      </c>
      <c r="D6" s="49"/>
      <c r="E6" s="49"/>
      <c r="F6" s="49"/>
      <c r="G6" s="49"/>
      <c r="H6" s="49"/>
      <c r="I6" s="13"/>
      <c r="J6" s="7"/>
      <c r="K6" s="7"/>
      <c r="L6" s="57"/>
      <c r="M6" s="9"/>
    </row>
    <row r="7" spans="3:13" s="10" customFormat="1" ht="42.75" customHeight="1">
      <c r="C7" s="42"/>
      <c r="D7" s="42"/>
      <c r="E7" s="42"/>
      <c r="F7" s="42"/>
      <c r="G7" s="42"/>
      <c r="H7" s="42"/>
      <c r="I7" s="42"/>
      <c r="J7" s="53" t="str">
        <f>+IF(C7="","Indicare la 'Ragione sociale per esteso'",IF(C7="Ragione sociale Impresa/RTI/Consorzio","Indicare la 'Ragione sociale per esteso'",""))</f>
        <v>Indicare la 'Ragione sociale per esteso'</v>
      </c>
      <c r="K7" s="54"/>
      <c r="L7" s="58"/>
      <c r="M7" s="11"/>
    </row>
    <row r="8" ht="18" customHeight="1"/>
    <row r="9" spans="2:10" ht="60" customHeight="1">
      <c r="B9" s="23"/>
      <c r="C9" s="43" t="s">
        <v>5</v>
      </c>
      <c r="D9" s="43"/>
      <c r="E9" s="43"/>
      <c r="F9" s="15" t="s">
        <v>6</v>
      </c>
      <c r="G9" s="15" t="s">
        <v>47</v>
      </c>
      <c r="H9" s="15" t="s">
        <v>2</v>
      </c>
      <c r="I9" s="17" t="s">
        <v>46</v>
      </c>
      <c r="J9" s="15" t="s">
        <v>45</v>
      </c>
    </row>
    <row r="10" spans="2:12" ht="39" customHeight="1">
      <c r="B10" s="22"/>
      <c r="C10" s="34" t="s">
        <v>7</v>
      </c>
      <c r="D10" s="35"/>
      <c r="E10" s="35"/>
      <c r="F10" s="36"/>
      <c r="G10" s="36"/>
      <c r="H10" s="36"/>
      <c r="I10" s="36"/>
      <c r="J10" s="37"/>
      <c r="K10" s="20"/>
      <c r="L10" s="21"/>
    </row>
    <row r="11" spans="2:13" ht="39" customHeight="1">
      <c r="B11" s="22" t="s">
        <v>8</v>
      </c>
      <c r="C11" s="31" t="s">
        <v>18</v>
      </c>
      <c r="D11" s="32"/>
      <c r="E11" s="33"/>
      <c r="F11" s="26" t="s">
        <v>17</v>
      </c>
      <c r="G11" s="16">
        <v>15</v>
      </c>
      <c r="H11" s="24">
        <v>0.0333</v>
      </c>
      <c r="I11" s="18"/>
      <c r="J11" s="19">
        <f aca="true" t="shared" si="0" ref="J11:J24">+(G11-I11)/G11</f>
        <v>1</v>
      </c>
      <c r="K11" s="20" t="str">
        <f>+IF(I11="","Indicare 'il prezzo offerto'","")</f>
        <v>Indicare 'il prezzo offerto'</v>
      </c>
      <c r="L11" s="28">
        <f>+H11*J11</f>
        <v>0.0333</v>
      </c>
      <c r="M11" s="29"/>
    </row>
    <row r="12" spans="2:12" ht="39" customHeight="1">
      <c r="B12" s="22" t="s">
        <v>9</v>
      </c>
      <c r="C12" s="31" t="s">
        <v>19</v>
      </c>
      <c r="D12" s="32"/>
      <c r="E12" s="33"/>
      <c r="F12" s="26" t="s">
        <v>17</v>
      </c>
      <c r="G12" s="16">
        <v>20</v>
      </c>
      <c r="H12" s="24">
        <v>0.1</v>
      </c>
      <c r="I12" s="18"/>
      <c r="J12" s="19">
        <f t="shared" si="0"/>
        <v>1</v>
      </c>
      <c r="K12" s="20" t="str">
        <f aca="true" t="shared" si="1" ref="K12:K28">+IF(I12="","Indicare 'il prezzo offerto'","")</f>
        <v>Indicare 'il prezzo offerto'</v>
      </c>
      <c r="L12" s="28">
        <f aca="true" t="shared" si="2" ref="L12:L28">+H12*J12</f>
        <v>0.1</v>
      </c>
    </row>
    <row r="13" spans="2:12" ht="39" customHeight="1">
      <c r="B13" s="22" t="s">
        <v>10</v>
      </c>
      <c r="C13" s="31" t="s">
        <v>20</v>
      </c>
      <c r="D13" s="32"/>
      <c r="E13" s="33"/>
      <c r="F13" s="26" t="s">
        <v>27</v>
      </c>
      <c r="G13" s="25">
        <v>180</v>
      </c>
      <c r="H13" s="24">
        <v>0.1</v>
      </c>
      <c r="I13" s="18"/>
      <c r="J13" s="19">
        <f t="shared" si="0"/>
        <v>1</v>
      </c>
      <c r="K13" s="20" t="str">
        <f t="shared" si="1"/>
        <v>Indicare 'il prezzo offerto'</v>
      </c>
      <c r="L13" s="28">
        <f t="shared" si="2"/>
        <v>0.1</v>
      </c>
    </row>
    <row r="14" spans="2:12" ht="39" customHeight="1">
      <c r="B14" s="22" t="s">
        <v>11</v>
      </c>
      <c r="C14" s="31" t="s">
        <v>21</v>
      </c>
      <c r="D14" s="32"/>
      <c r="E14" s="33"/>
      <c r="F14" s="26" t="s">
        <v>27</v>
      </c>
      <c r="G14" s="25">
        <v>700</v>
      </c>
      <c r="H14" s="24">
        <v>0.1</v>
      </c>
      <c r="I14" s="18"/>
      <c r="J14" s="19">
        <f t="shared" si="0"/>
        <v>1</v>
      </c>
      <c r="K14" s="20" t="str">
        <f t="shared" si="1"/>
        <v>Indicare 'il prezzo offerto'</v>
      </c>
      <c r="L14" s="28">
        <f t="shared" si="2"/>
        <v>0.1</v>
      </c>
    </row>
    <row r="15" spans="2:12" ht="39" customHeight="1">
      <c r="B15" s="22" t="s">
        <v>12</v>
      </c>
      <c r="C15" s="31" t="s">
        <v>22</v>
      </c>
      <c r="D15" s="32"/>
      <c r="E15" s="33"/>
      <c r="F15" s="26" t="s">
        <v>27</v>
      </c>
      <c r="G15" s="25">
        <v>550</v>
      </c>
      <c r="H15" s="24">
        <v>0.0333</v>
      </c>
      <c r="I15" s="18"/>
      <c r="J15" s="19">
        <f t="shared" si="0"/>
        <v>1</v>
      </c>
      <c r="K15" s="20" t="str">
        <f t="shared" si="1"/>
        <v>Indicare 'il prezzo offerto'</v>
      </c>
      <c r="L15" s="28">
        <f t="shared" si="2"/>
        <v>0.0333</v>
      </c>
    </row>
    <row r="16" spans="2:12" ht="39" customHeight="1">
      <c r="B16" s="22" t="s">
        <v>13</v>
      </c>
      <c r="C16" s="31" t="s">
        <v>23</v>
      </c>
      <c r="D16" s="32"/>
      <c r="E16" s="33"/>
      <c r="F16" s="26" t="s">
        <v>27</v>
      </c>
      <c r="G16" s="25">
        <v>850</v>
      </c>
      <c r="H16" s="24">
        <v>0.1</v>
      </c>
      <c r="I16" s="18"/>
      <c r="J16" s="19">
        <f t="shared" si="0"/>
        <v>1</v>
      </c>
      <c r="K16" s="20" t="str">
        <f t="shared" si="1"/>
        <v>Indicare 'il prezzo offerto'</v>
      </c>
      <c r="L16" s="28">
        <f t="shared" si="2"/>
        <v>0.1</v>
      </c>
    </row>
    <row r="17" spans="2:12" ht="39" customHeight="1">
      <c r="B17" s="22" t="s">
        <v>14</v>
      </c>
      <c r="C17" s="31" t="s">
        <v>24</v>
      </c>
      <c r="D17" s="32"/>
      <c r="E17" s="33"/>
      <c r="F17" s="26" t="s">
        <v>27</v>
      </c>
      <c r="G17" s="25">
        <v>720</v>
      </c>
      <c r="H17" s="24">
        <v>0.0333</v>
      </c>
      <c r="I17" s="18"/>
      <c r="J17" s="19">
        <f t="shared" si="0"/>
        <v>1</v>
      </c>
      <c r="K17" s="20" t="str">
        <f t="shared" si="1"/>
        <v>Indicare 'il prezzo offerto'</v>
      </c>
      <c r="L17" s="28">
        <f t="shared" si="2"/>
        <v>0.0333</v>
      </c>
    </row>
    <row r="18" spans="2:12" ht="39" customHeight="1">
      <c r="B18" s="22" t="s">
        <v>15</v>
      </c>
      <c r="C18" s="31" t="s">
        <v>25</v>
      </c>
      <c r="D18" s="32"/>
      <c r="E18" s="33"/>
      <c r="F18" s="26" t="s">
        <v>28</v>
      </c>
      <c r="G18" s="25">
        <v>10</v>
      </c>
      <c r="H18" s="24">
        <v>0.0668</v>
      </c>
      <c r="I18" s="18"/>
      <c r="J18" s="19">
        <f t="shared" si="0"/>
        <v>1</v>
      </c>
      <c r="K18" s="20" t="str">
        <f t="shared" si="1"/>
        <v>Indicare 'il prezzo offerto'</v>
      </c>
      <c r="L18" s="28">
        <f t="shared" si="2"/>
        <v>0.0668</v>
      </c>
    </row>
    <row r="19" spans="2:12" ht="39" customHeight="1">
      <c r="B19" s="22" t="s">
        <v>16</v>
      </c>
      <c r="C19" s="31" t="s">
        <v>26</v>
      </c>
      <c r="D19" s="32"/>
      <c r="E19" s="33"/>
      <c r="F19" s="26" t="s">
        <v>28</v>
      </c>
      <c r="G19" s="25">
        <v>60</v>
      </c>
      <c r="H19" s="24">
        <v>0.0333</v>
      </c>
      <c r="I19" s="18"/>
      <c r="J19" s="19">
        <f t="shared" si="0"/>
        <v>1</v>
      </c>
      <c r="K19" s="20" t="str">
        <f t="shared" si="1"/>
        <v>Indicare 'il prezzo offerto'</v>
      </c>
      <c r="L19" s="28">
        <f t="shared" si="2"/>
        <v>0.0333</v>
      </c>
    </row>
    <row r="20" spans="2:12" ht="39" customHeight="1">
      <c r="B20" s="22"/>
      <c r="C20" s="38" t="s">
        <v>29</v>
      </c>
      <c r="D20" s="39"/>
      <c r="E20" s="39"/>
      <c r="F20" s="40"/>
      <c r="G20" s="40"/>
      <c r="H20" s="40"/>
      <c r="I20" s="40"/>
      <c r="J20" s="41"/>
      <c r="K20" s="20"/>
      <c r="L20" s="28"/>
    </row>
    <row r="21" spans="2:12" ht="39" customHeight="1">
      <c r="B21" s="22" t="s">
        <v>30</v>
      </c>
      <c r="C21" s="31" t="s">
        <v>34</v>
      </c>
      <c r="D21" s="32"/>
      <c r="E21" s="33"/>
      <c r="F21" s="27" t="s">
        <v>38</v>
      </c>
      <c r="G21" s="16">
        <v>20</v>
      </c>
      <c r="H21" s="24">
        <v>0.1</v>
      </c>
      <c r="I21" s="18"/>
      <c r="J21" s="19">
        <f t="shared" si="0"/>
        <v>1</v>
      </c>
      <c r="K21" s="20" t="str">
        <f t="shared" si="1"/>
        <v>Indicare 'il prezzo offerto'</v>
      </c>
      <c r="L21" s="28">
        <f t="shared" si="2"/>
        <v>0.1</v>
      </c>
    </row>
    <row r="22" spans="2:12" ht="39" customHeight="1">
      <c r="B22" s="22" t="s">
        <v>31</v>
      </c>
      <c r="C22" s="31" t="s">
        <v>35</v>
      </c>
      <c r="D22" s="32"/>
      <c r="E22" s="33"/>
      <c r="F22" s="27" t="s">
        <v>38</v>
      </c>
      <c r="G22" s="16">
        <v>40</v>
      </c>
      <c r="H22" s="24">
        <v>0.1</v>
      </c>
      <c r="I22" s="18"/>
      <c r="J22" s="19">
        <f t="shared" si="0"/>
        <v>1</v>
      </c>
      <c r="K22" s="20" t="str">
        <f t="shared" si="1"/>
        <v>Indicare 'il prezzo offerto'</v>
      </c>
      <c r="L22" s="28">
        <f t="shared" si="2"/>
        <v>0.1</v>
      </c>
    </row>
    <row r="23" spans="2:12" ht="39" customHeight="1">
      <c r="B23" s="22" t="s">
        <v>32</v>
      </c>
      <c r="C23" s="31" t="s">
        <v>36</v>
      </c>
      <c r="D23" s="32"/>
      <c r="E23" s="33"/>
      <c r="F23" s="27" t="s">
        <v>17</v>
      </c>
      <c r="G23" s="16">
        <v>14</v>
      </c>
      <c r="H23" s="24">
        <v>0.0333</v>
      </c>
      <c r="I23" s="18"/>
      <c r="J23" s="19">
        <f t="shared" si="0"/>
        <v>1</v>
      </c>
      <c r="K23" s="20" t="str">
        <f t="shared" si="1"/>
        <v>Indicare 'il prezzo offerto'</v>
      </c>
      <c r="L23" s="28">
        <f t="shared" si="2"/>
        <v>0.0333</v>
      </c>
    </row>
    <row r="24" spans="2:12" ht="39" customHeight="1">
      <c r="B24" s="22" t="s">
        <v>33</v>
      </c>
      <c r="C24" s="31" t="s">
        <v>37</v>
      </c>
      <c r="D24" s="32"/>
      <c r="E24" s="33"/>
      <c r="F24" s="27" t="s">
        <v>17</v>
      </c>
      <c r="G24" s="16">
        <v>10</v>
      </c>
      <c r="H24" s="24">
        <v>0.0667</v>
      </c>
      <c r="I24" s="18"/>
      <c r="J24" s="19">
        <f t="shared" si="0"/>
        <v>1</v>
      </c>
      <c r="K24" s="20" t="str">
        <f t="shared" si="1"/>
        <v>Indicare 'il prezzo offerto'</v>
      </c>
      <c r="L24" s="28">
        <f t="shared" si="2"/>
        <v>0.0667</v>
      </c>
    </row>
    <row r="25" spans="2:12" ht="54" customHeight="1">
      <c r="B25" s="22"/>
      <c r="C25" s="34" t="s">
        <v>39</v>
      </c>
      <c r="D25" s="35"/>
      <c r="E25" s="35"/>
      <c r="F25" s="36"/>
      <c r="G25" s="36"/>
      <c r="H25" s="36"/>
      <c r="I25" s="36"/>
      <c r="J25" s="37"/>
      <c r="K25" s="20"/>
      <c r="L25" s="28"/>
    </row>
    <row r="26" spans="2:12" ht="51.75" customHeight="1">
      <c r="B26" s="22" t="s">
        <v>41</v>
      </c>
      <c r="C26" s="48" t="s">
        <v>40</v>
      </c>
      <c r="D26" s="48"/>
      <c r="E26" s="48"/>
      <c r="F26" s="14" t="s">
        <v>38</v>
      </c>
      <c r="G26" s="16">
        <v>50</v>
      </c>
      <c r="H26" s="24">
        <v>0.05</v>
      </c>
      <c r="I26" s="18"/>
      <c r="J26" s="19">
        <f>+(G26-I26)/G26</f>
        <v>1</v>
      </c>
      <c r="K26" s="20" t="str">
        <f t="shared" si="1"/>
        <v>Indicare 'il prezzo offerto'</v>
      </c>
      <c r="L26" s="28">
        <f t="shared" si="2"/>
        <v>0.05</v>
      </c>
    </row>
    <row r="27" spans="2:12" ht="30" customHeight="1">
      <c r="B27" s="22"/>
      <c r="C27" s="34" t="s">
        <v>44</v>
      </c>
      <c r="D27" s="50"/>
      <c r="E27" s="50"/>
      <c r="F27" s="51"/>
      <c r="G27" s="51"/>
      <c r="H27" s="51"/>
      <c r="I27" s="51"/>
      <c r="J27" s="52"/>
      <c r="K27" s="20"/>
      <c r="L27" s="28"/>
    </row>
    <row r="28" spans="2:12" ht="40.5" customHeight="1">
      <c r="B28" s="22" t="s">
        <v>43</v>
      </c>
      <c r="C28" s="48" t="s">
        <v>42</v>
      </c>
      <c r="D28" s="48"/>
      <c r="E28" s="48"/>
      <c r="F28" s="14" t="s">
        <v>27</v>
      </c>
      <c r="G28" s="16">
        <v>400</v>
      </c>
      <c r="H28" s="24">
        <v>0.05</v>
      </c>
      <c r="I28" s="18"/>
      <c r="J28" s="19">
        <f>+(G28-I28)/G28</f>
        <v>1</v>
      </c>
      <c r="K28" s="20" t="str">
        <f t="shared" si="1"/>
        <v>Indicare 'il prezzo offerto'</v>
      </c>
      <c r="L28" s="28">
        <f t="shared" si="2"/>
        <v>0.05</v>
      </c>
    </row>
    <row r="29" ht="18" customHeight="1"/>
    <row r="30" ht="18" customHeight="1"/>
    <row r="31" spans="8:10" ht="18" customHeight="1">
      <c r="H31" s="47" t="s">
        <v>3</v>
      </c>
      <c r="I31" s="47"/>
      <c r="J31" s="30">
        <f>+ROUND(SUM(L11:L28),5)</f>
        <v>1</v>
      </c>
    </row>
    <row r="32" ht="18" customHeight="1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sheetProtection password="DA17" sheet="1"/>
  <mergeCells count="25">
    <mergeCell ref="C4:I4"/>
    <mergeCell ref="H31:I31"/>
    <mergeCell ref="C26:E26"/>
    <mergeCell ref="C28:E28"/>
    <mergeCell ref="C6:H6"/>
    <mergeCell ref="C14:E14"/>
    <mergeCell ref="C15:E15"/>
    <mergeCell ref="C21:E21"/>
    <mergeCell ref="C27:J27"/>
    <mergeCell ref="J7:K7"/>
    <mergeCell ref="C7:I7"/>
    <mergeCell ref="C9:E9"/>
    <mergeCell ref="C11:E11"/>
    <mergeCell ref="C12:E12"/>
    <mergeCell ref="C13:E13"/>
    <mergeCell ref="C22:E22"/>
    <mergeCell ref="C23:E23"/>
    <mergeCell ref="C24:E24"/>
    <mergeCell ref="C10:J10"/>
    <mergeCell ref="C20:J20"/>
    <mergeCell ref="C25:J25"/>
    <mergeCell ref="C16:E16"/>
    <mergeCell ref="C17:E17"/>
    <mergeCell ref="C18:E18"/>
    <mergeCell ref="C19:E19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I11:I19 I21:I24 I26 I28">
      <formula1>AND(I11&gt;0,I11&lt;=G11,LEN(TEXT(I11-INT(I11),"0,00#"))&lt;5)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2020-12-10T11:11:17Z</dcterms:modified>
  <cp:category/>
  <cp:version/>
  <cp:contentType/>
  <cp:contentStatus/>
</cp:coreProperties>
</file>