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2" activeTab="0"/>
  </bookViews>
  <sheets>
    <sheet name="Modulo offerta economica" sheetId="1" r:id="rId1"/>
  </sheets>
  <definedNames>
    <definedName name="_xlnm.Print_Area" localSheetId="0">'Modulo offerta economica'!$A$1:$L$22</definedName>
  </definedNames>
  <calcPr fullCalcOnLoad="1"/>
</workbook>
</file>

<file path=xl/sharedStrings.xml><?xml version="1.0" encoding="utf-8"?>
<sst xmlns="http://schemas.openxmlformats.org/spreadsheetml/2006/main" count="17" uniqueCount="17">
  <si>
    <t>* Compilare i campi evidenziati in celeste</t>
  </si>
  <si>
    <t>Valore da ribadire a video</t>
  </si>
  <si>
    <t>↑</t>
  </si>
  <si>
    <t>Prezzo totale posto a base di gara</t>
  </si>
  <si>
    <t>TUTTI GLI IMPORTI SONO DA CONSIDERARSI IVA ESCLUSA</t>
  </si>
  <si>
    <t>N.</t>
  </si>
  <si>
    <t xml:space="preserve">QUINTUPLA DA FAIRWAYS </t>
  </si>
  <si>
    <t xml:space="preserve">RASTRELLO DA BUNKER </t>
  </si>
  <si>
    <t>RULLO DA GREEN</t>
  </si>
  <si>
    <t>QUANTITÀ</t>
  </si>
  <si>
    <t>PREZZO UNITARIO OFFERTO</t>
  </si>
  <si>
    <t>PREZZO TOTALE OFFERTO</t>
  </si>
  <si>
    <t>MACCHINA AGRICOLA</t>
  </si>
  <si>
    <t>Prezzo totale offerto per la fornitura di tutte le macchine agricole</t>
  </si>
  <si>
    <t>Procedura negoziata per l’affidamento della fornitura di macchine agricole per la manutenzione dei campi da golf del “GOLF CLUB OLGIATA” sito in Roma
CIG 8684729118 - R.A. 016/21/PN</t>
  </si>
  <si>
    <t>Allegato D - MODULO OFFERTA ECONOMICA</t>
  </si>
  <si>
    <t>Ribasso % offerto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</si>
</sst>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&quot;L.&quot;\ #,##0;[Red]\-&quot;L.&quot;\ #,##0"/>
    <numFmt numFmtId="184" formatCode="#,##0.00\ &quot;€&quot;"/>
    <numFmt numFmtId="185" formatCode="0.0000%"/>
    <numFmt numFmtId="186" formatCode="hh:mm:ss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4"/>
      <color rgb="FF182949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9" fontId="1" fillId="0" borderId="1">
      <alignment vertical="top" wrapText="1"/>
      <protection/>
    </xf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5" borderId="2" applyNumberFormat="0" applyAlignment="0" applyProtection="0"/>
    <xf numFmtId="43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7" borderId="5" applyNumberFormat="0" applyFont="0" applyAlignment="0" applyProtection="0"/>
    <xf numFmtId="0" fontId="15" fillId="37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171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0" fontId="0" fillId="41" borderId="11" xfId="0" applyFont="1" applyFill="1" applyBorder="1" applyAlignment="1">
      <alignment horizontal="center" vertical="center" wrapText="1"/>
    </xf>
    <xf numFmtId="173" fontId="8" fillId="40" borderId="0" xfId="0" applyNumberFormat="1" applyFont="1" applyFill="1" applyAlignment="1" applyProtection="1">
      <alignment vertical="center" wrapText="1"/>
      <protection/>
    </xf>
    <xf numFmtId="0" fontId="12" fillId="42" borderId="13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40" borderId="0" xfId="0" applyFont="1" applyFill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center" vertical="top" wrapText="1"/>
      <protection/>
    </xf>
    <xf numFmtId="0" fontId="55" fillId="40" borderId="12" xfId="0" applyFont="1" applyFill="1" applyBorder="1" applyAlignment="1" applyProtection="1">
      <alignment vertical="center"/>
      <protection hidden="1"/>
    </xf>
    <xf numFmtId="0" fontId="0" fillId="41" borderId="0" xfId="0" applyFont="1" applyFill="1" applyAlignment="1" applyProtection="1">
      <alignment horizontal="left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173" fontId="12" fillId="40" borderId="11" xfId="0" applyNumberFormat="1" applyFont="1" applyFill="1" applyBorder="1" applyAlignment="1" applyProtection="1">
      <alignment horizontal="center" vertical="center" wrapText="1"/>
      <protection/>
    </xf>
    <xf numFmtId="0" fontId="11" fillId="43" borderId="14" xfId="0" applyFont="1" applyFill="1" applyBorder="1" applyAlignment="1" applyProtection="1">
      <alignment horizontal="left" vertical="center" wrapText="1"/>
      <protection locked="0"/>
    </xf>
    <xf numFmtId="0" fontId="11" fillId="43" borderId="15" xfId="0" applyFont="1" applyFill="1" applyBorder="1" applyAlignment="1" applyProtection="1">
      <alignment horizontal="left" vertical="center" wrapText="1"/>
      <protection locked="0"/>
    </xf>
    <xf numFmtId="0" fontId="11" fillId="43" borderId="16" xfId="0" applyFont="1" applyFill="1" applyBorder="1" applyAlignment="1" applyProtection="1">
      <alignment horizontal="left" vertical="center" wrapText="1"/>
      <protection locked="0"/>
    </xf>
    <xf numFmtId="0" fontId="56" fillId="40" borderId="17" xfId="0" applyFont="1" applyFill="1" applyBorder="1" applyAlignment="1" applyProtection="1">
      <alignment horizontal="left" vertical="center" wrapText="1"/>
      <protection/>
    </xf>
    <xf numFmtId="0" fontId="56" fillId="40" borderId="0" xfId="0" applyFont="1" applyFill="1" applyBorder="1" applyAlignment="1" applyProtection="1">
      <alignment horizontal="left" vertical="center" wrapText="1"/>
      <protection/>
    </xf>
    <xf numFmtId="0" fontId="56" fillId="41" borderId="17" xfId="0" applyFont="1" applyFill="1" applyBorder="1" applyAlignment="1" applyProtection="1">
      <alignment horizontal="center" vertical="center" wrapText="1"/>
      <protection/>
    </xf>
    <xf numFmtId="0" fontId="56" fillId="41" borderId="0" xfId="0" applyFont="1" applyFill="1" applyAlignment="1" applyProtection="1">
      <alignment horizontal="center" vertical="center" wrapText="1"/>
      <protection/>
    </xf>
    <xf numFmtId="0" fontId="0" fillId="41" borderId="0" xfId="0" applyFont="1" applyFill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0" fillId="41" borderId="15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 applyProtection="1">
      <alignment horizontal="left" vertical="center" wrapText="1"/>
      <protection/>
    </xf>
    <xf numFmtId="0" fontId="56" fillId="41" borderId="0" xfId="0" applyFont="1" applyFill="1" applyBorder="1" applyAlignment="1" applyProtection="1">
      <alignment horizontal="center" vertical="center" wrapText="1"/>
      <protection/>
    </xf>
    <xf numFmtId="0" fontId="57" fillId="40" borderId="17" xfId="0" applyFont="1" applyFill="1" applyBorder="1" applyAlignment="1" applyProtection="1">
      <alignment horizontal="center" vertical="center" wrapText="1"/>
      <protection/>
    </xf>
    <xf numFmtId="0" fontId="57" fillId="40" borderId="0" xfId="0" applyFont="1" applyFill="1" applyAlignment="1" applyProtection="1">
      <alignment horizontal="center" vertical="center" wrapText="1"/>
      <protection/>
    </xf>
    <xf numFmtId="0" fontId="13" fillId="40" borderId="14" xfId="0" applyFont="1" applyFill="1" applyBorder="1" applyAlignment="1" applyProtection="1">
      <alignment horizontal="left" vertical="center" wrapText="1"/>
      <protection/>
    </xf>
    <xf numFmtId="0" fontId="13" fillId="40" borderId="15" xfId="0" applyFont="1" applyFill="1" applyBorder="1" applyAlignment="1" applyProtection="1">
      <alignment horizontal="left" vertical="center" wrapText="1"/>
      <protection/>
    </xf>
    <xf numFmtId="0" fontId="13" fillId="40" borderId="16" xfId="0" applyFont="1" applyFill="1" applyBorder="1" applyAlignment="1" applyProtection="1">
      <alignment horizontal="left" vertical="center" wrapText="1"/>
      <protection/>
    </xf>
    <xf numFmtId="173" fontId="8" fillId="40" borderId="14" xfId="0" applyNumberFormat="1" applyFont="1" applyFill="1" applyBorder="1" applyAlignment="1" applyProtection="1">
      <alignment horizontal="center" vertical="center" wrapText="1"/>
      <protection/>
    </xf>
    <xf numFmtId="173" fontId="8" fillId="40" borderId="15" xfId="0" applyNumberFormat="1" applyFont="1" applyFill="1" applyBorder="1" applyAlignment="1" applyProtection="1">
      <alignment horizontal="center" vertical="center" wrapText="1"/>
      <protection/>
    </xf>
    <xf numFmtId="173" fontId="8" fillId="40" borderId="16" xfId="0" applyNumberFormat="1" applyFont="1" applyFill="1" applyBorder="1" applyAlignment="1" applyProtection="1">
      <alignment horizontal="center" vertical="center" wrapText="1"/>
      <protection/>
    </xf>
    <xf numFmtId="0" fontId="0" fillId="41" borderId="14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173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44" borderId="11" xfId="0" applyFont="1" applyFill="1" applyBorder="1" applyAlignment="1" applyProtection="1">
      <alignment horizontal="center" vertical="center" wrapText="1"/>
      <protection/>
    </xf>
    <xf numFmtId="10" fontId="12" fillId="44" borderId="11" xfId="0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3" xfId="56"/>
    <cellStyle name="Euro_Allegato 3 Modulo Offerta Economica" xfId="57"/>
    <cellStyle name="Input" xfId="58"/>
    <cellStyle name="Comma" xfId="59"/>
    <cellStyle name="Migliaia (0)_ANPAT-97" xfId="60"/>
    <cellStyle name="Comma [0]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e" xfId="70"/>
    <cellStyle name="Normal_Modulo raccolta dati completo 18 10" xfId="71"/>
    <cellStyle name="Normale 2" xfId="72"/>
    <cellStyle name="Nota" xfId="73"/>
    <cellStyle name="Nota 2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itolo 5" xfId="85"/>
    <cellStyle name="Totale" xfId="86"/>
    <cellStyle name="Valore non valido" xfId="87"/>
    <cellStyle name="Valore valido" xfId="88"/>
    <cellStyle name="Currency" xfId="89"/>
    <cellStyle name="Valuta (0)_ANPAT-97" xfId="90"/>
    <cellStyle name="Currency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2</xdr:col>
      <xdr:colOff>723900</xdr:colOff>
      <xdr:row>2</xdr:row>
      <xdr:rowOff>352425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rcRect l="29673" t="29478" r="6912" b="23121"/>
        <a:stretch>
          <a:fillRect/>
        </a:stretch>
      </xdr:blipFill>
      <xdr:spPr>
        <a:xfrm>
          <a:off x="95250" y="2857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1"/>
  <sheetViews>
    <sheetView tabSelected="1" zoomScaleSheetLayoutView="85" zoomScalePageLayoutView="0" workbookViewId="0" topLeftCell="A1">
      <selection activeCell="I14" sqref="I1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5742187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7.7109375" style="3" customWidth="1"/>
    <col min="9" max="9" width="21.851562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B2"/>
      <c r="C2" s="3"/>
      <c r="D2" s="23" t="s">
        <v>15</v>
      </c>
      <c r="E2" s="15"/>
      <c r="F2" s="15"/>
      <c r="G2" s="15"/>
      <c r="H2" s="15"/>
      <c r="I2" s="1"/>
      <c r="J2" s="1"/>
    </row>
    <row r="3" ht="33.75" customHeight="1" thickTop="1"/>
    <row r="4" spans="2:9" ht="72" customHeight="1">
      <c r="B4" s="35" t="s">
        <v>14</v>
      </c>
      <c r="C4" s="35"/>
      <c r="D4" s="35"/>
      <c r="E4" s="35"/>
      <c r="F4" s="35"/>
      <c r="G4" s="35"/>
      <c r="H4" s="35"/>
      <c r="I4" s="35"/>
    </row>
    <row r="5" spans="2:10" s="5" customFormat="1" ht="15.75" customHeight="1">
      <c r="B5" s="6"/>
      <c r="C5" s="7"/>
      <c r="D5" s="7"/>
      <c r="E5" s="7"/>
      <c r="F5" s="7"/>
      <c r="G5" s="8" t="str">
        <f>+B4</f>
        <v>Procedura negoziata per l’affidamento della fornitura di macchine agricole per la manutenzione dei campi da golf del “GOLF CLUB OLGIATA” sito in Roma
CIG 8684729118 - R.A. 016/21/PN</v>
      </c>
      <c r="H5" s="7"/>
      <c r="I5" s="9"/>
      <c r="J5" s="9"/>
    </row>
    <row r="6" spans="2:10" s="5" customFormat="1" ht="28.5" customHeight="1">
      <c r="B6" s="36" t="s">
        <v>0</v>
      </c>
      <c r="C6" s="36"/>
      <c r="D6" s="36"/>
      <c r="E6" s="36"/>
      <c r="F6" s="36"/>
      <c r="G6" s="7"/>
      <c r="H6" s="7"/>
      <c r="I6" s="9"/>
      <c r="J6" s="9"/>
    </row>
    <row r="7" spans="2:10" s="10" customFormat="1" ht="27" customHeight="1">
      <c r="B7" s="27"/>
      <c r="C7" s="28"/>
      <c r="D7" s="28"/>
      <c r="E7" s="28"/>
      <c r="F7" s="28"/>
      <c r="G7" s="28"/>
      <c r="H7" s="29"/>
      <c r="I7" s="30" t="str">
        <f>+IF(B7="","Indicare la 'Ragione sociale per esteso'",IF(B7="Ragione sociale Impresa/RTI/Consorzio","Indicare la 'Ragione sociale per esteso'",""))</f>
        <v>Indicare la 'Ragione sociale per esteso'</v>
      </c>
      <c r="J7" s="31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51.75" customHeight="1">
      <c r="B9" s="39" t="s">
        <v>3</v>
      </c>
      <c r="C9" s="39"/>
      <c r="D9" s="39"/>
      <c r="E9" s="46">
        <v>190000</v>
      </c>
      <c r="F9" s="47"/>
      <c r="G9" s="48"/>
      <c r="H9" s="18"/>
      <c r="I9" s="11"/>
      <c r="J9" s="11"/>
    </row>
    <row r="10" spans="2:10" s="10" customFormat="1" ht="15.7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47.25" customHeight="1">
      <c r="B11" s="14" t="s">
        <v>5</v>
      </c>
      <c r="C11" s="50" t="s">
        <v>12</v>
      </c>
      <c r="D11" s="51"/>
      <c r="E11" s="51"/>
      <c r="F11" s="51"/>
      <c r="G11" s="52"/>
      <c r="H11" s="14" t="s">
        <v>9</v>
      </c>
      <c r="I11" s="14" t="s">
        <v>10</v>
      </c>
      <c r="J11" s="19" t="s">
        <v>11</v>
      </c>
    </row>
    <row r="12" spans="2:16" s="13" customFormat="1" ht="49.5" customHeight="1">
      <c r="B12" s="16">
        <v>1</v>
      </c>
      <c r="C12" s="49" t="s">
        <v>6</v>
      </c>
      <c r="D12" s="37"/>
      <c r="E12" s="37"/>
      <c r="F12" s="37"/>
      <c r="G12" s="38"/>
      <c r="H12" s="17">
        <v>2</v>
      </c>
      <c r="I12" s="20"/>
      <c r="J12" s="53">
        <f>ROUND(I12*H12,2)</f>
        <v>0</v>
      </c>
      <c r="K12" s="32" t="str">
        <f>+IF(I12="","Indicare il prezzo unitario offerto","")</f>
        <v>Indicare il prezzo unitario offerto</v>
      </c>
      <c r="L12" s="40"/>
      <c r="M12" s="24"/>
      <c r="N12" s="24"/>
      <c r="O12" s="24"/>
      <c r="P12" s="24"/>
    </row>
    <row r="13" spans="2:16" s="13" customFormat="1" ht="49.5" customHeight="1">
      <c r="B13" s="16">
        <v>2</v>
      </c>
      <c r="C13" s="49" t="s">
        <v>7</v>
      </c>
      <c r="D13" s="37"/>
      <c r="E13" s="37"/>
      <c r="F13" s="37"/>
      <c r="G13" s="38"/>
      <c r="H13" s="17">
        <v>2</v>
      </c>
      <c r="I13" s="20"/>
      <c r="J13" s="53">
        <f>ROUND(I13*H13,2)</f>
        <v>0</v>
      </c>
      <c r="K13" s="32" t="str">
        <f>+IF(I13="","Indicare il prezzo unitario offerto","")</f>
        <v>Indicare il prezzo unitario offerto</v>
      </c>
      <c r="L13" s="40"/>
      <c r="M13" s="24"/>
      <c r="N13" s="24"/>
      <c r="O13" s="24"/>
      <c r="P13" s="24"/>
    </row>
    <row r="14" spans="2:16" s="13" customFormat="1" ht="49.5" customHeight="1">
      <c r="B14" s="16">
        <v>3</v>
      </c>
      <c r="C14" s="37" t="s">
        <v>8</v>
      </c>
      <c r="D14" s="37"/>
      <c r="E14" s="37"/>
      <c r="F14" s="37"/>
      <c r="G14" s="38"/>
      <c r="H14" s="17">
        <v>2</v>
      </c>
      <c r="I14" s="20"/>
      <c r="J14" s="53">
        <f>ROUND(I14*H14,2)</f>
        <v>0</v>
      </c>
      <c r="K14" s="32" t="str">
        <f>+IF(I14="","Indicare il prezzo unitario offerto","")</f>
        <v>Indicare il prezzo unitario offerto</v>
      </c>
      <c r="L14" s="33"/>
      <c r="M14" s="34"/>
      <c r="N14" s="34"/>
      <c r="O14" s="34"/>
      <c r="P14" s="34"/>
    </row>
    <row r="15" spans="9:12" ht="48" customHeight="1">
      <c r="I15" s="25" t="s">
        <v>13</v>
      </c>
      <c r="J15" s="26">
        <f>ROUND(SUM(J12:J14),2)</f>
        <v>0</v>
      </c>
      <c r="K15" s="41">
        <f>+IF(J15&gt;190000,"ATTENZIONE! Prezzo totale offerto superiore alla base di gara","")</f>
      </c>
      <c r="L15" s="42"/>
    </row>
    <row r="16" ht="24" customHeight="1">
      <c r="J16" s="21" t="s">
        <v>2</v>
      </c>
    </row>
    <row r="17" ht="37.5" customHeight="1">
      <c r="J17" s="22" t="s">
        <v>1</v>
      </c>
    </row>
    <row r="18" spans="8:10" ht="37.5" customHeight="1">
      <c r="H18" s="54" t="s">
        <v>16</v>
      </c>
      <c r="I18" s="54"/>
      <c r="J18" s="55">
        <f>IF(J15=0,0,ROUND((E9-J15)/E9,4))</f>
        <v>0</v>
      </c>
    </row>
    <row r="19" ht="37.5" customHeight="1">
      <c r="J19" s="22"/>
    </row>
    <row r="20" spans="2:8" ht="24" customHeight="1">
      <c r="B20" s="43" t="s">
        <v>4</v>
      </c>
      <c r="C20" s="44"/>
      <c r="D20" s="44"/>
      <c r="E20" s="44"/>
      <c r="F20" s="44"/>
      <c r="G20" s="44"/>
      <c r="H20" s="45"/>
    </row>
    <row r="21" ht="12.75">
      <c r="G21" s="3"/>
    </row>
  </sheetData>
  <sheetProtection password="DA17" sheet="1"/>
  <mergeCells count="17">
    <mergeCell ref="K15:L15"/>
    <mergeCell ref="B20:H20"/>
    <mergeCell ref="E9:G9"/>
    <mergeCell ref="C12:G12"/>
    <mergeCell ref="C13:G13"/>
    <mergeCell ref="C11:G11"/>
    <mergeCell ref="K13:L13"/>
    <mergeCell ref="H18:I18"/>
    <mergeCell ref="B7:H7"/>
    <mergeCell ref="I7:J7"/>
    <mergeCell ref="K14:L14"/>
    <mergeCell ref="M14:P14"/>
    <mergeCell ref="B4:I4"/>
    <mergeCell ref="B6:F6"/>
    <mergeCell ref="C14:G14"/>
    <mergeCell ref="B9:D9"/>
    <mergeCell ref="K12:L12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:J14">
      <formula1>AND(J12&gt;0,J12&lt;=I12,LEN(TEXT(J12-INT(J12),"0,00#"))&lt;5)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I12:I14">
      <formula1>AND(I12&gt;0,LEN(TEXT(I12-INT(I12),"0,00#"))&lt;5)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2021-04-07T15:26:20Z</dcterms:modified>
  <cp:category/>
  <cp:version/>
  <cp:contentType/>
  <cp:contentStatus/>
</cp:coreProperties>
</file>