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602" activeTab="0"/>
  </bookViews>
  <sheets>
    <sheet name="Modulo offerta economica" sheetId="1" r:id="rId1"/>
  </sheets>
  <definedNames>
    <definedName name="_xlnm.Print_Area" localSheetId="0">'Modulo offerta economica'!$B$1:$J$56</definedName>
  </definedNames>
  <calcPr fullCalcOnLoad="1"/>
</workbook>
</file>

<file path=xl/sharedStrings.xml><?xml version="1.0" encoding="utf-8"?>
<sst xmlns="http://schemas.openxmlformats.org/spreadsheetml/2006/main" count="338" uniqueCount="226">
  <si>
    <t>* Compilare i campi evidenziati in celeste</t>
  </si>
  <si>
    <t>Cassettiera direzionale Dim. L41,5XP55XH60 su ruote con 3 cassetti e serratura in melaminico.</t>
  </si>
  <si>
    <t xml:space="preserve">Libreria direzionale bassa Dim. L90x45PxH88 con 1 ripiano interno e ante con serratura. Mobile completo di top e fianchi di finitura in melaminico. </t>
  </si>
  <si>
    <t xml:space="preserve">Libreria direzionale media Dim. L90x45PxH130 con 2 ripiano interno e ante con serratura. Mobile completo di top e fianchi di finitura in melaminico. </t>
  </si>
  <si>
    <t xml:space="preserve">Libreria direzionale media Dim. L90x45PxH130 con 2 ripiano interno e ante in vetro satinato con telaio in alluminio, con serratura. Mobile completo di top e fianchi di finitura in melaminico. </t>
  </si>
  <si>
    <t xml:space="preserve">Libreria direzionale alta Dim. L90x45PxH213 con 4 ripiani interni e ante con serratura. Mobile completo di top e fianchi di finitura in melaminico. </t>
  </si>
  <si>
    <t xml:space="preserve">Libreria direzionale alta Dim. L90x45PxH213 con 4 ripiani interni e ante inferiori cieche in melaminico con serratura, ante superiori in vetro satinato con telaio in alluminio, con serratura. Mobile completo di top e fianchi di finitura in melaminico. </t>
  </si>
  <si>
    <t xml:space="preserve">Libreria direzionale alta Dim. L90x45PxH213 con 4 ripiani interni e ante in vetro satinato con telaio in alluminio, con serratura. Mobile completo di top e fianchi di finitura in melaminico. </t>
  </si>
  <si>
    <t>Tavolo riunione direzionale Dim. Diametro 105 x H72 in melaminico spessore 25mm con basamento a croce con fianchi in melaminico.</t>
  </si>
  <si>
    <t>Cassettiera operativa Dim. L41,5XP55XH60 su ruote con 3 cassetti e serratura in melaminico.</t>
  </si>
  <si>
    <t>Scaffalatura metallica composta da 4 montanti realizzati in lamiera d’acciaio laminata a freddo e 5 ripiani. Dim L100 x P40 x H200 cm.</t>
  </si>
  <si>
    <t>Tenda verticale orientabile comprensiva di binario.</t>
  </si>
  <si>
    <t>Pezzo</t>
  </si>
  <si>
    <t>mq</t>
  </si>
  <si>
    <t>Composizione semi-direzionale composta da scrivania Dim. L160xP80xH72 in melaminico spessore 25mm con struttura metallica a ponte,  allungo laterale Dim. L80 x P60 x H72 in melaminico con struttura metallica a ponte.</t>
  </si>
  <si>
    <t>Composizione semi-direzionale composta da scrivania Dim. L160xP80xH72 in vetro temperato spessore 10mm con struttura metallica a ponte,  allungo laterale Dim. L80 x P60 x H72 in vetro temperato spessore 10mm con struttura metallica a ponte.</t>
  </si>
  <si>
    <t>Lampada da tavolo alogena 230v-60W con estensione del braccio di 80 cm.</t>
  </si>
  <si>
    <t>Composizione operativa composta da scrivania Dim. L160 x P80 x H72 in melaminico spessore 25mm, angolo di raccordo Dim. 80 x 60 di spessore 25 mm in melaminico, appendice laterale Dim L80 x P60 x H72 in melaminico spessore 25mm, gambe in metallo a "T" rovesciata canallizabili per il passaggio dei cavi.</t>
  </si>
  <si>
    <t>DIR_TA_S_01</t>
  </si>
  <si>
    <t>Scrivania direzionale rettangolare Dim. L200 x P90 xH74  realizzata in melaminico, spessore del piano e dei fianchi 38mm, completa di gonna frontale della stessa finitura del piano.</t>
  </si>
  <si>
    <t>DIR_TA_S_02</t>
  </si>
  <si>
    <t>Scrivania direzionale sagomata Dim. L200 x P90 xH74  realizzata in melaminico, spessore del piano e dei fianchi 38mm, completa di gonna frontale della stessa finitura del piano.</t>
  </si>
  <si>
    <t>DIR_TA_S_03</t>
  </si>
  <si>
    <t>DIR_TA_S_03_b</t>
  </si>
  <si>
    <t>DIR_TA_R_01</t>
  </si>
  <si>
    <t>DIR_TA_R_02</t>
  </si>
  <si>
    <t>DIR_TA_R_03</t>
  </si>
  <si>
    <t>DIR_TA_R_04</t>
  </si>
  <si>
    <t>Tavolo riunione direzionale Dim. L240xP120xH75 in melaminico spessore 25mm con basamento su 2 fianchi in legno profondità 57cm</t>
  </si>
  <si>
    <t>DIR_TA_R_05</t>
  </si>
  <si>
    <t>Tavolo riunione direzionale Dim. L200xP100xH72 in melaminico spessore 25mm con basamento su 2 fianchi in legno profondità 57cm</t>
  </si>
  <si>
    <t>DIR_MC_C_01</t>
  </si>
  <si>
    <t>DIR_MC_S_01</t>
  </si>
  <si>
    <t>Mobile di servizio Dim. L126 x P56 xH55 in melaminico completo di vano laterale con cassettiera 3 cassetti e 2 vani con ante complete di serratura</t>
  </si>
  <si>
    <t>DIR_LI_B_01</t>
  </si>
  <si>
    <t>DIR_LI_M_01</t>
  </si>
  <si>
    <t>DIR_LI_M_02</t>
  </si>
  <si>
    <t>DIR_LI_A_01</t>
  </si>
  <si>
    <t>DIR_LI_A_02</t>
  </si>
  <si>
    <t>DIR_LI_A_03</t>
  </si>
  <si>
    <t>DIR_IM_P_01</t>
  </si>
  <si>
    <t>DIR_IM_P_02</t>
  </si>
  <si>
    <t>DIR_IM_P_03</t>
  </si>
  <si>
    <t>DIR_IM_V_01</t>
  </si>
  <si>
    <t>DIR_IM_V_02</t>
  </si>
  <si>
    <t>DIR_IM_S_01</t>
  </si>
  <si>
    <t>Sedute per tavoli riunioni girevoli con braccioli</t>
  </si>
  <si>
    <t>DIR_IM_D_01</t>
  </si>
  <si>
    <t>DIR_AC_TA_01</t>
  </si>
  <si>
    <t>DIR_AC_AB_01</t>
  </si>
  <si>
    <t>Appendiabiti a colonna 8 posti con portaombrelli in acciaio verniciato.Dim. H 164 cm.</t>
  </si>
  <si>
    <t>DIR_AC_AB_02</t>
  </si>
  <si>
    <t>Appendiabiti da parete in acciaio cromato. Dim. 100 cm.</t>
  </si>
  <si>
    <t>DIR_AC_C_01</t>
  </si>
  <si>
    <t xml:space="preserve">Cestino gettacarte per scrivania in acciaio verniciato. </t>
  </si>
  <si>
    <t>DIR_AC_T_01</t>
  </si>
  <si>
    <t>Tende veneziane a lamelle orizzontali da 25 mm, orientabili ed impacchettabili.</t>
  </si>
  <si>
    <t>DIR_AC_T_02</t>
  </si>
  <si>
    <t>DIR_AC_T_03</t>
  </si>
  <si>
    <t>Tenda a pacchetto steccata con attacco a controsoffitto e meccanismo di sollevamento</t>
  </si>
  <si>
    <t>DIR_IL_TA_01</t>
  </si>
  <si>
    <t>DIR_IL_TA_02</t>
  </si>
  <si>
    <t>Lampada da tavolo alogena 230v-60W ad anelli in tecnopolimero con dimensioni diam.26cm x 56 cm H.</t>
  </si>
  <si>
    <t>DIR_IL_TA_03</t>
  </si>
  <si>
    <t xml:space="preserve">Lampada da tavolo alogena 230v-60W ad anelli in tecnopolimero con dimensioni Diam 23cm x H 76 cm. </t>
  </si>
  <si>
    <t>DIR_IL_TE_01</t>
  </si>
  <si>
    <t>Lampada a piantana alogena 230V-150W. Dim. 31 cm x H170 cm.</t>
  </si>
  <si>
    <t>DIR_IL_TE_02</t>
  </si>
  <si>
    <t>Lampada a piantana alogena 230V-150W. Dim. 26 cm x H172 cm.</t>
  </si>
  <si>
    <t>DIR_PV_DI_01</t>
  </si>
  <si>
    <t>Pareti divisorie vetrate a tutt’altezza, monolitica con vetro stratificato antisfondamento da mm. 15 composto da due lastre trasparenti a spessore differenziato di 8mm + 6mm accoppiate tra loro con interposto film in PVB di 1mm.</t>
  </si>
  <si>
    <t>mq *</t>
  </si>
  <si>
    <t>DIR_PV_P_01</t>
  </si>
  <si>
    <t xml:space="preserve">Modulo porta trasparente a singolo battente, intelaiata su 2 lati verticali, costituita da 1 lastra in vetro temperato trasparente di mm. 10 di spessore, predisposizione di transito e alloggiamnento di prese/inturruttori. Movimento anta a bilico su 3 cerniere, maniglia a leva in acciaio inox satinato, completa di serratura con cilindro europeo                      </t>
  </si>
  <si>
    <t>cad *</t>
  </si>
  <si>
    <t>DIR_PC_DI_01</t>
  </si>
  <si>
    <r>
      <t xml:space="preserve">Parete mobile cieca modulare, realizzata in truciolare nobilitato melaminico, spessore totale della parete 102 mm, struttura portante in profilato di acciaio zincato, realizzata con l'accoppiamento di 2 pannelli in melaminico di sp. 18mm mediante morsetti in acciaio, a formare intercapedine per taglio acustico. Pannelli appartenenti all'Euroclass D-S2.                                                                                                                                                  </t>
    </r>
    <r>
      <rPr>
        <sz val="11"/>
        <color indexed="8"/>
        <rFont val="Arial"/>
        <family val="2"/>
      </rPr>
      <t xml:space="preserve">CERTIFICATO DI ISOLAMENTO ACUSTICO 50 dB - MARCATURA CE Direttiva 89/106/CE </t>
    </r>
  </si>
  <si>
    <t>OP_TA_S_01</t>
  </si>
  <si>
    <t xml:space="preserve">Scrivania operativa con gambe singole laterali a “T” rovescia Dim. L160xP80xH72 in melaminico spessore 25mm con struttura metallica a ponte. </t>
  </si>
  <si>
    <t>OP_TA_SP_01</t>
  </si>
  <si>
    <t>OP_TA_S_02</t>
  </si>
  <si>
    <t xml:space="preserve">Scrivania operativa con gambe singole laterali a “U” rovescia in tubolare metallico Dim. L160xP80xH73,5 in melaminico spessore 25mm con struttura metallica a ponte. </t>
  </si>
  <si>
    <t>OP_TA_SP_02</t>
  </si>
  <si>
    <t>Composizione operativa composta da scrivania Dim. L160 x P80 x H73,5 in melaminico spessore 25mm, angolo di raccordo Dim. 80 x 60 di spessore 25 mm in melaminico, appendice laterale Dim L80 x P60 x H73,5 in melaminico spessore 25mm, gambe in metallo a "U" rovesciata.</t>
  </si>
  <si>
    <t>OP_TA_S_03</t>
  </si>
  <si>
    <t xml:space="preserve">Scrivania operativa pannellata Dim. L160xP80xH72 in melaminico spessore 25mm. </t>
  </si>
  <si>
    <t>OP_TA_SP_03</t>
  </si>
  <si>
    <t>Composizione operativa pannellata composta da scrivania Dim. L160 x P80 x H72 in melaminico spessore 25mm, angolo di raccordo Dim. 80 x 60 di spessore 25 mm in melaminico, appendice laterale Dim L80 x P60 x H72 in melaminico spessore 25mm.</t>
  </si>
  <si>
    <t>OP_SP_01</t>
  </si>
  <si>
    <t>Composizione isola operativa composta da 2 posti di lavoro con doppio piano in melaminico sp. 18 mm e struttura con gambe a ponte. Dim. L. 160 x P. 165 x 74 cm H</t>
  </si>
  <si>
    <t>OP_TA_R_01</t>
  </si>
  <si>
    <t>Tavolo riunione operativo Dim. Diametro 105 x H72 in melaminico spessore 30mm con basamento metallico.</t>
  </si>
  <si>
    <t>OP_MC_C_01</t>
  </si>
  <si>
    <t>OP_AR_B_01</t>
  </si>
  <si>
    <t xml:space="preserve">Armadio operativo basso Dim. L90x45PxH85 con 1 ripiano interno e ante con serratura. Mobile completo di top e fianchi di finitura in melaminico. </t>
  </si>
  <si>
    <t>OP_AR_B_02</t>
  </si>
  <si>
    <t xml:space="preserve">Armadio operativo basso classificatore Dim. L90x45PxH85 a 2 cassetti estraibili con serratura e ripiano interno </t>
  </si>
  <si>
    <t>OP_AR_B_03</t>
  </si>
  <si>
    <t xml:space="preserve">Armadio operativo basso ad ante scorrevoli con serratura e ripiano interno di Dim. L 180 x P 50,5 x H 88 cm, realizzati in melaminico Classe E1 spessore 18. </t>
  </si>
  <si>
    <t>OP_AR_M_01</t>
  </si>
  <si>
    <t xml:space="preserve">Armadio operativo medio Dim. L90x45PxH125 con 2 ripiano interno e ante con serratura. Mobile completo di top e fianchi di finitura in melaminico. </t>
  </si>
  <si>
    <t>OP_AR_M_02</t>
  </si>
  <si>
    <t xml:space="preserve">Armadio operativo medio Dim. L90x45PxH125 Dim. L90x45PxH130 con 2 ripiano interno e ante in vetro satinato con telaio in alluminio, con serratura. </t>
  </si>
  <si>
    <t>OP_AR_A_01</t>
  </si>
  <si>
    <t xml:space="preserve">Armadio operativo alto Dim. L90x45PxH210 con 4 ripiani interni e ante con serratura. Mobile completo di top e fianchi di finitura in melaminico. </t>
  </si>
  <si>
    <t>OP_AR_A_02</t>
  </si>
  <si>
    <t xml:space="preserve">Armadio operativo alto Dim. L90x45PxH210 con 4 ripiani interni e ante inferiori cieche in melaminico con serratura, ante superiori in vetro satinato con telaio in alluminio, con serratura. Mobile completo di top e fianchi di finitura in melaminico. </t>
  </si>
  <si>
    <t>OP_IM_P_01</t>
  </si>
  <si>
    <t>OP_IM_V_01</t>
  </si>
  <si>
    <t>Poltrona operativa visitatori con telaio nero su 4 gambe, sedile e schienale rivestiti in tessuto ignifugo.                                                                                                               Certificazione Classe 1 IM</t>
  </si>
  <si>
    <t>OP_IM_P_02</t>
  </si>
  <si>
    <t>OP_IM_D_01</t>
  </si>
  <si>
    <t>OP_AC_TA_01</t>
  </si>
  <si>
    <t>OP_AC_AB_01</t>
  </si>
  <si>
    <t>OP_AC_AB_02</t>
  </si>
  <si>
    <t>OP_AC_C_01</t>
  </si>
  <si>
    <t>OP_AC_T_01</t>
  </si>
  <si>
    <t>OP_AC_T_02</t>
  </si>
  <si>
    <t>OP_AC_T_03</t>
  </si>
  <si>
    <t>OP_DESK_01</t>
  </si>
  <si>
    <t>Reception di dimensioni L 325x80Px105H cm in melaminico comprensiva di schermo frontale e laterale piano lineare mensola accettazione laccata o in vetro, Box sotto mensola e cassettiere</t>
  </si>
  <si>
    <t>OP_IL_TA_01</t>
  </si>
  <si>
    <t>Lampada da tavolo alogena 230v-60W con estensione del braccio di 65 cm.</t>
  </si>
  <si>
    <t>OP_IL_TA_02</t>
  </si>
  <si>
    <t>Lampada da tavolo alogena 230v-60W con supporto per binaio per scrivania isola operativa con con estensione del braccio di 55 cm.</t>
  </si>
  <si>
    <t>OP_IL_TE_01</t>
  </si>
  <si>
    <t>Lampada a piantana alogena 230V-150W. Dim. 28 cm x H170 cm, con estensione del braccio di 185 cm.</t>
  </si>
  <si>
    <t>OP_SC_01</t>
  </si>
  <si>
    <t>OP_PV_DI_01</t>
  </si>
  <si>
    <t>OP_PV_P_01</t>
  </si>
  <si>
    <t>OP_PC_DI_01</t>
  </si>
  <si>
    <t>OP_PC_P_01</t>
  </si>
  <si>
    <t xml:space="preserve">Modulo porta cieco, apertura a tutt’altezza, da 40 mm di spessore, rivestito in laminato plastico con varie finiture, bordato in ABS a forte spessore. </t>
  </si>
  <si>
    <t>OP_PD_01</t>
  </si>
  <si>
    <t>Pannello divisorio fonoassorbente con finitura tessile senza telai o cornici a vista cm 120x140h (cm 130+10) con telaio in legno massello di abete spessore mm 45.</t>
  </si>
  <si>
    <t>OP_PD_02</t>
  </si>
  <si>
    <t>TEC_l_SE_C_01</t>
  </si>
  <si>
    <t xml:space="preserve">Panchina per spogliatoio completa di schienale - alzata con attaccapanni - cappelliera superiore di L 100 x P 40 x H 181 cm </t>
  </si>
  <si>
    <t>TEC_l_SE_C_01_B</t>
  </si>
  <si>
    <t xml:space="preserve">PANCHINA DOPPIA per spogliatoio completa di schienale - alzata con attaccapanni - cappelliera superiore di L 100 x P 80 x H 181 cm </t>
  </si>
  <si>
    <t>TEC_l_SE_C_02</t>
  </si>
  <si>
    <t xml:space="preserve">Panchina per spogliatoio completa di schienale - alzata con attaccapanni - cappelliera superiore  di L 200 x P 40 x H 181 cm </t>
  </si>
  <si>
    <t>TEC_l_SE_C_02_B</t>
  </si>
  <si>
    <t xml:space="preserve">PANCHINA DOPPIA per spogliatoio completa di schienale - alzata con attaccapanni - cappelliera superiore di L 200 x P 80 x H 181 cm </t>
  </si>
  <si>
    <t>TEC_l_SE_01</t>
  </si>
  <si>
    <t xml:space="preserve">Panchina per spogliatoio  di L 100 x P 40 x H 145 cm </t>
  </si>
  <si>
    <t>TEC_l_SE_01_B</t>
  </si>
  <si>
    <t xml:space="preserve">PANCHINA DOPPIA per spogliatoio  di L 100 x P 80 x H 45 cm </t>
  </si>
  <si>
    <t>TEC_l_SE_02</t>
  </si>
  <si>
    <t xml:space="preserve">Panchina per spogliatoio  di L 200 x P 40 x H 145 cm </t>
  </si>
  <si>
    <t>TEC_l_SE_02_B</t>
  </si>
  <si>
    <t xml:space="preserve">PANCHINA DOPPIA per spogliatoio  di L 200 x P 80 x H 45 cm </t>
  </si>
  <si>
    <t>TEC_l_SE_03</t>
  </si>
  <si>
    <t xml:space="preserve">Panchina per spogliatoio con schienale  di L 100 x P 40 x H 145 cm </t>
  </si>
  <si>
    <t>TEC_l_SE_03_B</t>
  </si>
  <si>
    <t xml:space="preserve">PANCHINA DOPPIA per spogliatoio con schienale  di L 100 x P 80 x H 45 cm </t>
  </si>
  <si>
    <t>TEC_l_SE_04</t>
  </si>
  <si>
    <t xml:space="preserve">Panchina per spogliatoio con schienale  di L 200 x P 40 x H 145 cm </t>
  </si>
  <si>
    <t>TEC_l_SE_04_B</t>
  </si>
  <si>
    <t xml:space="preserve">PANCHINA DOPPIA per spogliatoio con schienale  di L 200 x P 80 x H 45 cm </t>
  </si>
  <si>
    <t>TEC_l_AR_01</t>
  </si>
  <si>
    <t xml:space="preserve">Armadio spogliatoio ante sovrapposte su zoccolo di supporto di Dimensione L 97 x P 50,5 x H 187 cm </t>
  </si>
  <si>
    <t>Posto</t>
  </si>
  <si>
    <t>TEC_l_AR_01_B</t>
  </si>
  <si>
    <t xml:space="preserve">Armadio spogliatoio ante sovrapposte su zoccolo di supporto di Dimensione L 129 x P 50,5 x H 187 cm  </t>
  </si>
  <si>
    <t>TEC_l_AR_02</t>
  </si>
  <si>
    <t xml:space="preserve">Armadio spogliatoio anta unica su zoccolo di supporto di Dimensione L 97 x P 50,5 x H 187 cm </t>
  </si>
  <si>
    <t>TEC_l_AR_02_B</t>
  </si>
  <si>
    <t xml:space="preserve">Armadio spogliatoio anta unica su zoccolo di supporto di Dimensione L 129 x P 50,5 x H 187 cm  </t>
  </si>
  <si>
    <t>TEC_l_AR_03</t>
  </si>
  <si>
    <t xml:space="preserve">Armadio spogliatoio ante sovrapposte con panchina su zoccolo di supporto di Dimensione L 97 x P 50,5 x H 187 cm </t>
  </si>
  <si>
    <t>TEC_l_AR_03_B</t>
  </si>
  <si>
    <t xml:space="preserve">Armadio spogliatoio ante sovrapposte con panchina su zoccolo di supporto di Dimensione L 129 x P 50,5 x H 187 cm  </t>
  </si>
  <si>
    <t>TEC_l_AR_04</t>
  </si>
  <si>
    <t xml:space="preserve">Armadio spogliatoio anta unica con panchina su zoccolo di supporto di Dimensione L 97 x P 50,5 x H 187 cm </t>
  </si>
  <si>
    <t>TEC_l_AR_04_B</t>
  </si>
  <si>
    <t xml:space="preserve">Armadio spogliatoio anta unica con panchina su zoccolo di supporto di Dimensione L 129 x P 50,5 x H 187 cm  </t>
  </si>
  <si>
    <t xml:space="preserve">TEC_a_AR_01 </t>
  </si>
  <si>
    <t>Armadio spogliatoio ante sovrapposte 2 posti</t>
  </si>
  <si>
    <t xml:space="preserve">TEC_a_AR_01_B </t>
  </si>
  <si>
    <t>Armadio spogliatoio ante sovrapposte 4 posti</t>
  </si>
  <si>
    <t xml:space="preserve">TEC_a_AR_02 </t>
  </si>
  <si>
    <t>Armadio spogliatoio anta unica 2 posti</t>
  </si>
  <si>
    <t xml:space="preserve">TEC_a_AR_02_B </t>
  </si>
  <si>
    <t>Armadio spogliatoio anta unica 3 posti</t>
  </si>
  <si>
    <t>TEC_PA_DIV_01</t>
  </si>
  <si>
    <t>TEC_PA_DIV_02</t>
  </si>
  <si>
    <t>Pannelli in laminato HPL da mm.14 di spessore; collegamento superiore mediante tubo di acciaio inox e morsetti di giunzione in acciaio. Elementi di supporto a pavimento in alluminio e nylon. Serratura in nylon con indicatore libero/occupato.</t>
  </si>
  <si>
    <t>TEC_PA_DIV_03</t>
  </si>
  <si>
    <t>Pannelli sospesi in laminato HPL da mm. 14 di spessore. Trave di sostegno realizzata mediante coppia di profili estrusi in alluminio anodizzato naturale, collegati verticalmente da pannellatura in laminato massello da mm. 14 di spessore. Serratura in nylon con indicatore libero/occupato</t>
  </si>
  <si>
    <t>TEC_SP_01</t>
  </si>
  <si>
    <t>Specchio antinfortunistico modulare liscio di Dimensione cm 100x200 h agganciabile a muro</t>
  </si>
  <si>
    <t>TEC_SP_02</t>
  </si>
  <si>
    <t>Specchio a parete con cornice in plastica, dimensioni 50x60 cm.</t>
  </si>
  <si>
    <t>TEC_SP_03</t>
  </si>
  <si>
    <t>Specchio a parete basculante per disabili.</t>
  </si>
  <si>
    <t xml:space="preserve">Tavolo riunione direzionale con piano rettangolare/ovale per 12 dim. L272xP124x72H realizzato in melaminico sp. 25 mm, con fianchi in legno e colonne metalliche. </t>
  </si>
  <si>
    <t xml:space="preserve">Tavolo riunione direzionale con piano ovale per 12 dim. L300xP150x75H realizzato in melaminico sp. 25 mm, con colonne metalliche. </t>
  </si>
  <si>
    <t xml:space="preserve">Poltrona direzionale su base a 5 razze in alluminio lucido, schienale alto rivestito fronte-retro, meccaniscmo synchron, alzata a gas, supporto lombare regolabile in diverse posizioni, ruote autofrenanti, rivestimento in tessuto ignifugo.Certificazione Classe 1 IM </t>
  </si>
  <si>
    <t>Divano 1 posto con tubolare d'acciaio esterno e piedini cromati lucidi. Rivestimento in ecopelle ignifuga. Dim. L78 x P68 x H46 sedile / H74 schienale cm. Certificazione Classe 1 IM</t>
  </si>
  <si>
    <t>Poltrona visitatori/tavolo riunione direzionale su slitta cromata, schienale alto rivestito fronte-retro, braccioli integrati nella struttura, rivestimento in ecopelle ignifuga. Certificazione Classe 1 IM</t>
  </si>
  <si>
    <t>Poltrona visitatori semi-direzionale su slitta in alluminio cromato, schienale basso, braccioli integrati nella struttura, rivestimento in tessuto ignifugo.  Certificazione Classe 1 IM</t>
  </si>
  <si>
    <t>Divano 2 posti con tubolare d'acciaio esterno e piedini cromati lucidi. Rivestimento in ecopelle ignifuga. Dim. L135 x P68 x H46 sedile / H74 schienale cm. Certificazione Classe 1 IM</t>
  </si>
  <si>
    <t>Tavolo basso attesa Tavolino dim. L65xP52x46H struttura realizzata con telaio cromato, piano in cristallo.</t>
  </si>
  <si>
    <t xml:space="preserve">Poltrona direzionale su base a 5 razze in alluminio, schienale alto rivestito fronte-retro, braccioli regolabili 3D, meccanismo synchron, alzata a gas, supporto lombare regolabile in diverse posizioni, ruote autofrenanti, rivestimento in ecopelle ignifuga. Certificazione Classe 1 IM </t>
  </si>
  <si>
    <t xml:space="preserve"> Poltrona operativa su base a 5 razze in nylon nero, , braccioli fissi, meccaniscmo synchron, alzata a gas,  ruote autofrenanti, rivestimento in tessuto ignifugo. Certificazione Classe 1 IM </t>
  </si>
  <si>
    <t xml:space="preserve"> Tavolo basso attesa. Tavolino dim. L65xP52x46H struttura realizzata con telaio cromato, piano in cristallo.</t>
  </si>
  <si>
    <t xml:space="preserve">Pareti divisorie vetrate a tutt’altezza, monolitica con vetro stratificato antisfondamento da mm. 15 composto da due lastre trasparenti a spessore differenziato di 8mm + 6mm accoppiate tra loro con interposto film in PVB di 1mm. CERTIFICATO DI ISOLAMENTO ACUSTICO  44 dB  - MARCATURA CE Direttiva 89/106/CE </t>
  </si>
  <si>
    <t xml:space="preserve">Modulo porta trasparente a singolo battente, intelaiata su 2 lati verticali, costituita da 1 lastra in vetro temperato trasparente di mm. 10 di spessore, predisposizione di transito e alloggiamnento di prese/inturruttori. Movimento anta a bilico su 3 cerniere, maniglia a leva in acciaio inox satinato, completa di serratura con cilindro europeo MARCATURA CE Direttiva 89/106/CE                                </t>
  </si>
  <si>
    <t xml:space="preserve">Parete divisoria bassa per dividere postazioni in open space. Struttura: parete autoportante sp. 10 cm </t>
  </si>
  <si>
    <t xml:space="preserve"> Pannelli in laminato HPL da mm.14 di spessore; collegamento superiore mediante profilo estruso in alluminio anodizzato naturale. Elementi di supporto a pavimento in alluminio e nylon. Serratura in nylon con indicatore libero/occupato.</t>
  </si>
  <si>
    <t>* I prezzi per le pareti mobili sono riferite ai mq, il prezzo relativo alla porta della parete stessa indica il prezzo completo utilizzando quella tipologia di porta specifica.</t>
  </si>
  <si>
    <t>Codice</t>
  </si>
  <si>
    <t>Descrizione articolo</t>
  </si>
  <si>
    <t>Percentuale di sconto proposta per la macrocategoria
(SC)</t>
  </si>
  <si>
    <t xml:space="preserve">Percentuale di acquisto stimata per la macrocategoria 
(PAS) </t>
  </si>
  <si>
    <t>Unità misura *</t>
  </si>
  <si>
    <t>Sconto medio ponderato
(SCmp)</t>
  </si>
  <si>
    <t>Allegato C - MODULO OFFERTA ECONOMICA</t>
  </si>
  <si>
    <t>DIR_IM_P_04</t>
  </si>
  <si>
    <r>
      <t xml:space="preserve">Poltrona semi-direzionale su base a 5 razze in nylon nero, schienale alto, braccioli fissi, meccaniscmo synchron, alzata a gas,  ruote autofrenanti, rivestimento in tessuto ignifugo. </t>
    </r>
    <r>
      <rPr>
        <sz val="10"/>
        <color indexed="8"/>
        <rFont val="Arial"/>
        <family val="2"/>
      </rPr>
      <t xml:space="preserve">Certificazione Classe 1 IM </t>
    </r>
  </si>
  <si>
    <t>Propri costi della manodopera, ai sensi dell’art. 95, comma 10, del D.Lgs. 50/2016, che dovranno risultare congrui rispetto al valore dell’appalto e alle caratteristiche delle prestazioni richieste (fino alla seconda cifra decimale)</t>
  </si>
  <si>
    <t>Oneri aziendali concernenti l’adempimento delle disposizioni in materia di salute e sicurezza sui luoghi di lavoro totali di cui all’art. 95, comma 10, del D.Lgs. 50/2016, che dovranno risultare congrui rispetto al valore dell’appalto e alle caratteristiche delle prestazioni richieste (fino alla seconda cifra decimale)</t>
  </si>
  <si>
    <t>Prezzo unitario € (NETTO IVA)</t>
  </si>
  <si>
    <t>Prezzo unitario scontato
(NETTO IVA)</t>
  </si>
  <si>
    <t>Procedura negoziata, in modalità telematica, per l’affidamento della fornitura e posa in opera di arredi, complementi per ufficio e arredi per locali di servizio e spogliatoi
CIG 8833646B47
R.A. 028/21/PN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</si>
</sst>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quot;€&quot;\ #,##0.00"/>
    <numFmt numFmtId="174" formatCode="0.000%"/>
    <numFmt numFmtId="175" formatCode="&quot;€&quot;\ #,##0.000"/>
    <numFmt numFmtId="176" formatCode="#,##0.00_ ;\-#,##0.00\ "/>
    <numFmt numFmtId="177" formatCode="&quot;Sì&quot;;&quot;Sì&quot;;&quot;No&quot;"/>
    <numFmt numFmtId="178" formatCode="&quot;Vero&quot;;&quot;Vero&quot;;&quot;Falso&quot;"/>
    <numFmt numFmtId="179" formatCode="&quot;Attivo&quot;;&quot;Attivo&quot;;&quot;Inattivo&quot;"/>
    <numFmt numFmtId="180" formatCode="[$€-2]\ #.##000_);[Red]\([$€-2]\ #.##000\)"/>
    <numFmt numFmtId="181" formatCode="&quot;€&quot;\ #,##0.000;\-&quot;€&quot;\ #,##0.000"/>
    <numFmt numFmtId="182" formatCode="#,##0.00\ [$€-1];[Red]\-#,##0.00\ [$€-1]"/>
    <numFmt numFmtId="183" formatCode="#,##0.00\ &quot;€&quot;"/>
    <numFmt numFmtId="184" formatCode="0.00000%"/>
    <numFmt numFmtId="185" formatCode="0.0%"/>
    <numFmt numFmtId="186" formatCode="[$-410]dddd\ d\ mmmm\ yyyy"/>
  </numFmts>
  <fonts count="56">
    <font>
      <sz val="10"/>
      <name val="Arial"/>
      <family val="0"/>
    </font>
    <font>
      <sz val="10"/>
      <color indexed="8"/>
      <name val="Arial"/>
      <family val="2"/>
    </font>
    <font>
      <u val="single"/>
      <sz val="10"/>
      <color indexed="12"/>
      <name val="Arial"/>
      <family val="2"/>
    </font>
    <font>
      <u val="single"/>
      <sz val="10"/>
      <color indexed="36"/>
      <name val="Arial"/>
      <family val="2"/>
    </font>
    <font>
      <sz val="12"/>
      <name val="Arial"/>
      <family val="2"/>
    </font>
    <font>
      <sz val="12"/>
      <color indexed="8"/>
      <name val="Arial"/>
      <family val="2"/>
    </font>
    <font>
      <b/>
      <sz val="14"/>
      <color indexed="18"/>
      <name val="Arial"/>
      <family val="2"/>
    </font>
    <font>
      <b/>
      <sz val="12"/>
      <name val="Arial"/>
      <family val="2"/>
    </font>
    <font>
      <b/>
      <sz val="12"/>
      <color indexed="9"/>
      <name val="Arial"/>
      <family val="2"/>
    </font>
    <font>
      <b/>
      <i/>
      <sz val="10"/>
      <name val="Arial"/>
      <family val="2"/>
    </font>
    <font>
      <b/>
      <i/>
      <sz val="12"/>
      <name val="Arial"/>
      <family val="2"/>
    </font>
    <font>
      <b/>
      <sz val="9"/>
      <name val="Arial"/>
      <family val="2"/>
    </font>
    <font>
      <b/>
      <sz val="10"/>
      <name val="Arial"/>
      <family val="2"/>
    </font>
    <font>
      <sz val="11"/>
      <color indexed="8"/>
      <name val="Arial"/>
      <family val="2"/>
    </font>
    <font>
      <sz val="11"/>
      <name val="Arial"/>
      <family val="2"/>
    </font>
    <font>
      <b/>
      <sz val="10"/>
      <name val="Calibri"/>
      <family val="2"/>
    </font>
    <font>
      <sz val="16"/>
      <name val="Arial"/>
      <family val="2"/>
    </font>
    <font>
      <b/>
      <i/>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0"/>
      <name val="Arial"/>
      <family val="2"/>
    </font>
    <font>
      <b/>
      <i/>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Arial"/>
      <family val="2"/>
    </font>
    <font>
      <b/>
      <i/>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7FE0ED"/>
        <bgColor indexed="64"/>
      </patternFill>
    </fill>
    <fill>
      <patternFill patternType="solid">
        <fgColor indexed="42"/>
        <bgColor indexed="64"/>
      </patternFill>
    </fill>
  </fills>
  <borders count="21">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1">
      <alignment vertical="top" wrapText="1"/>
      <protection/>
    </xf>
    <xf numFmtId="0" fontId="39" fillId="20" borderId="2" applyNumberFormat="0" applyAlignment="0" applyProtection="0"/>
    <xf numFmtId="0" fontId="40" fillId="0" borderId="3" applyNumberFormat="0" applyFill="0" applyAlignment="0" applyProtection="0"/>
    <xf numFmtId="0" fontId="41" fillId="21" borderId="4"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76" fontId="1" fillId="0" borderId="1">
      <alignment horizontal="right" vertical="top"/>
      <protection/>
    </xf>
    <xf numFmtId="172" fontId="0" fillId="0" borderId="0" applyFont="0" applyFill="0" applyBorder="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5" applyNumberFormat="0" applyFont="0" applyAlignment="0" applyProtection="0"/>
    <xf numFmtId="0" fontId="44" fillId="20" borderId="6"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67">
    <xf numFmtId="0" fontId="0" fillId="0" borderId="0" xfId="0" applyAlignment="1">
      <alignment/>
    </xf>
    <xf numFmtId="0" fontId="4" fillId="33" borderId="0" xfId="0" applyFont="1" applyFill="1" applyAlignment="1" applyProtection="1">
      <alignment horizontal="left" vertical="center" wrapText="1"/>
      <protection hidden="1"/>
    </xf>
    <xf numFmtId="0" fontId="5" fillId="33" borderId="0" xfId="0" applyFont="1" applyFill="1" applyAlignment="1" applyProtection="1">
      <alignment horizontal="left" vertical="center" wrapText="1"/>
      <protection hidden="1"/>
    </xf>
    <xf numFmtId="0" fontId="0" fillId="33" borderId="0" xfId="0" applyFont="1" applyFill="1" applyAlignment="1" applyProtection="1">
      <alignment vertical="center" wrapText="1"/>
      <protection/>
    </xf>
    <xf numFmtId="0" fontId="0" fillId="33" borderId="0" xfId="0" applyFont="1" applyFill="1" applyAlignment="1" applyProtection="1">
      <alignment horizontal="center" vertical="center" wrapText="1"/>
      <protection/>
    </xf>
    <xf numFmtId="0" fontId="4" fillId="33" borderId="0" xfId="0" applyFont="1" applyFill="1" applyAlignment="1" applyProtection="1">
      <alignment vertical="center" wrapText="1"/>
      <protection/>
    </xf>
    <xf numFmtId="0" fontId="0" fillId="0" borderId="0" xfId="0" applyFont="1" applyAlignment="1">
      <alignment/>
    </xf>
    <xf numFmtId="0" fontId="7" fillId="33"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54" fillId="33" borderId="0" xfId="0" applyFont="1" applyFill="1" applyAlignment="1" applyProtection="1">
      <alignment vertical="center" wrapText="1"/>
      <protection/>
    </xf>
    <xf numFmtId="0" fontId="4" fillId="33" borderId="0" xfId="0" applyFont="1" applyFill="1" applyAlignment="1" applyProtection="1">
      <alignment horizontal="left" vertical="center" wrapText="1"/>
      <protection/>
    </xf>
    <xf numFmtId="0" fontId="54" fillId="33" borderId="0" xfId="0" applyFont="1" applyFill="1" applyAlignment="1" applyProtection="1">
      <alignment horizontal="left" vertical="center" wrapText="1"/>
      <protection/>
    </xf>
    <xf numFmtId="0" fontId="54" fillId="34" borderId="0" xfId="0" applyFont="1" applyFill="1" applyAlignment="1" applyProtection="1">
      <alignment horizontal="left" vertical="center" wrapText="1"/>
      <protection/>
    </xf>
    <xf numFmtId="0" fontId="7" fillId="33" borderId="0" xfId="0" applyFont="1" applyFill="1" applyAlignment="1" applyProtection="1">
      <alignment horizontal="left" vertical="center" wrapText="1"/>
      <protection/>
    </xf>
    <xf numFmtId="0" fontId="7" fillId="33" borderId="0" xfId="0" applyFont="1" applyFill="1" applyAlignment="1" applyProtection="1">
      <alignment horizontal="center" vertical="center" wrapText="1"/>
      <protection/>
    </xf>
    <xf numFmtId="10" fontId="4" fillId="33" borderId="0" xfId="0" applyNumberFormat="1" applyFont="1" applyFill="1" applyAlignment="1" applyProtection="1">
      <alignment horizontal="left" vertical="center" wrapText="1"/>
      <protection/>
    </xf>
    <xf numFmtId="0" fontId="0" fillId="34" borderId="0" xfId="0" applyFont="1" applyFill="1" applyAlignment="1" applyProtection="1">
      <alignment vertical="center" wrapText="1"/>
      <protection/>
    </xf>
    <xf numFmtId="0" fontId="0" fillId="34" borderId="0" xfId="0" applyFont="1" applyFill="1" applyAlignment="1" applyProtection="1">
      <alignment horizontal="center" vertical="center" wrapText="1"/>
      <protection/>
    </xf>
    <xf numFmtId="0" fontId="0" fillId="0" borderId="0" xfId="0" applyFont="1" applyFill="1" applyAlignment="1" applyProtection="1">
      <alignment vertical="center" wrapText="1"/>
      <protection/>
    </xf>
    <xf numFmtId="0" fontId="12" fillId="35" borderId="11"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2" fillId="35" borderId="12" xfId="0" applyFont="1" applyFill="1" applyBorder="1" applyAlignment="1">
      <alignment horizontal="center" vertical="center" wrapText="1"/>
    </xf>
    <xf numFmtId="10" fontId="12" fillId="34" borderId="11" xfId="0" applyNumberFormat="1" applyFont="1" applyFill="1" applyBorder="1" applyAlignment="1">
      <alignment horizontal="center" vertical="center" wrapText="1"/>
    </xf>
    <xf numFmtId="173" fontId="0" fillId="0" borderId="11" xfId="0" applyNumberFormat="1" applyFont="1" applyFill="1" applyBorder="1" applyAlignment="1" applyProtection="1">
      <alignment horizontal="center" vertical="center" wrapText="1"/>
      <protection/>
    </xf>
    <xf numFmtId="10" fontId="0" fillId="33" borderId="0" xfId="0" applyNumberFormat="1" applyFont="1" applyFill="1" applyAlignment="1" applyProtection="1">
      <alignment horizontal="center" vertical="center" wrapText="1"/>
      <protection/>
    </xf>
    <xf numFmtId="183" fontId="7" fillId="37" borderId="11" xfId="0" applyNumberFormat="1" applyFont="1" applyFill="1" applyBorder="1" applyAlignment="1" applyProtection="1">
      <alignment horizontal="center" vertical="center" wrapText="1"/>
      <protection hidden="1" locked="0"/>
    </xf>
    <xf numFmtId="0" fontId="0" fillId="36"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Fill="1" applyBorder="1" applyAlignment="1">
      <alignment horizontal="left" vertical="center" wrapText="1"/>
    </xf>
    <xf numFmtId="183" fontId="0" fillId="36" borderId="11" xfId="0" applyNumberFormat="1" applyFont="1" applyFill="1" applyBorder="1" applyAlignment="1">
      <alignment horizontal="center" vertical="center" wrapText="1"/>
    </xf>
    <xf numFmtId="183" fontId="0" fillId="0" borderId="11" xfId="0" applyNumberFormat="1" applyFont="1" applyBorder="1" applyAlignment="1">
      <alignment horizontal="center" vertical="center" wrapText="1"/>
    </xf>
    <xf numFmtId="183" fontId="0" fillId="0" borderId="11" xfId="0" applyNumberFormat="1" applyFont="1" applyFill="1" applyBorder="1" applyAlignment="1">
      <alignment horizontal="center" vertical="center" wrapText="1"/>
    </xf>
    <xf numFmtId="0" fontId="6" fillId="33" borderId="0" xfId="0" applyFont="1" applyFill="1" applyBorder="1" applyAlignment="1" applyProtection="1">
      <alignment horizontal="left" vertical="top"/>
      <protection hidden="1"/>
    </xf>
    <xf numFmtId="0" fontId="4" fillId="33" borderId="0" xfId="0" applyFont="1" applyFill="1" applyAlignment="1" applyProtection="1">
      <alignment horizontal="left" vertical="top" wrapText="1"/>
      <protection hidden="1"/>
    </xf>
    <xf numFmtId="0" fontId="0" fillId="33" borderId="0" xfId="0" applyFont="1" applyFill="1" applyAlignment="1" applyProtection="1">
      <alignment horizontal="left" vertical="top" wrapText="1"/>
      <protection/>
    </xf>
    <xf numFmtId="0" fontId="54" fillId="33" borderId="0" xfId="0" applyFont="1" applyFill="1" applyAlignment="1" applyProtection="1">
      <alignment horizontal="left" vertical="top" wrapText="1"/>
      <protection/>
    </xf>
    <xf numFmtId="0" fontId="4" fillId="33" borderId="0" xfId="0"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173" fontId="15" fillId="34" borderId="0" xfId="0" applyNumberFormat="1" applyFont="1" applyFill="1" applyBorder="1" applyAlignment="1" applyProtection="1">
      <alignment horizontal="left" vertical="top" wrapText="1"/>
      <protection/>
    </xf>
    <xf numFmtId="0" fontId="11" fillId="33" borderId="0" xfId="0" applyFont="1" applyFill="1" applyAlignment="1" applyProtection="1">
      <alignment horizontal="left" vertical="top" wrapText="1"/>
      <protection/>
    </xf>
    <xf numFmtId="174" fontId="12" fillId="0" borderId="13" xfId="0" applyNumberFormat="1" applyFont="1" applyFill="1" applyBorder="1" applyAlignment="1" applyProtection="1">
      <alignment horizontal="left" vertical="top" wrapText="1"/>
      <protection/>
    </xf>
    <xf numFmtId="0" fontId="55" fillId="33" borderId="14" xfId="0" applyFont="1" applyFill="1" applyBorder="1" applyAlignment="1" applyProtection="1">
      <alignment horizontal="left" vertical="center" wrapText="1"/>
      <protection/>
    </xf>
    <xf numFmtId="0" fontId="55" fillId="33" borderId="0"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protection hidden="1"/>
    </xf>
    <xf numFmtId="0" fontId="9" fillId="33" borderId="0" xfId="0" applyFont="1" applyFill="1" applyBorder="1" applyAlignment="1" applyProtection="1">
      <alignment horizontal="left" vertical="center" wrapText="1"/>
      <protection/>
    </xf>
    <xf numFmtId="9" fontId="16" fillId="0" borderId="12"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3" xfId="0" applyFont="1" applyFill="1" applyBorder="1" applyAlignment="1">
      <alignment horizontal="center" vertical="top" wrapText="1"/>
    </xf>
    <xf numFmtId="10" fontId="17" fillId="37" borderId="12" xfId="54" applyNumberFormat="1" applyFont="1" applyFill="1" applyBorder="1" applyAlignment="1" applyProtection="1">
      <alignment horizontal="center" vertical="top" wrapText="1"/>
      <protection locked="0"/>
    </xf>
    <xf numFmtId="10" fontId="17" fillId="37" borderId="1" xfId="54" applyNumberFormat="1" applyFont="1" applyFill="1" applyBorder="1" applyAlignment="1" applyProtection="1">
      <alignment horizontal="center" vertical="top" wrapText="1"/>
      <protection locked="0"/>
    </xf>
    <xf numFmtId="10" fontId="17" fillId="37" borderId="13" xfId="54" applyNumberFormat="1" applyFont="1" applyFill="1" applyBorder="1" applyAlignment="1" applyProtection="1">
      <alignment horizontal="center" vertical="top" wrapText="1"/>
      <protection locked="0"/>
    </xf>
    <xf numFmtId="9" fontId="16" fillId="36" borderId="12" xfId="0" applyNumberFormat="1" applyFont="1" applyFill="1" applyBorder="1" applyAlignment="1">
      <alignment horizontal="center" vertical="top" wrapText="1"/>
    </xf>
    <xf numFmtId="0" fontId="16" fillId="36" borderId="1" xfId="0" applyFont="1" applyFill="1" applyBorder="1" applyAlignment="1">
      <alignment horizontal="center" vertical="top" wrapText="1"/>
    </xf>
    <xf numFmtId="0" fontId="16" fillId="36" borderId="13" xfId="0" applyFont="1" applyFill="1" applyBorder="1" applyAlignment="1">
      <alignment horizontal="center" vertical="top" wrapText="1"/>
    </xf>
    <xf numFmtId="0" fontId="55" fillId="33" borderId="11" xfId="0" applyFont="1" applyFill="1" applyBorder="1" applyAlignment="1" applyProtection="1">
      <alignment horizontal="left" vertical="top" wrapText="1"/>
      <protection/>
    </xf>
    <xf numFmtId="0" fontId="14" fillId="0" borderId="0" xfId="0" applyFont="1" applyAlignment="1">
      <alignment horizontal="left" vertical="center" wrapText="1"/>
    </xf>
    <xf numFmtId="0" fontId="7" fillId="38" borderId="16" xfId="0" applyFont="1" applyFill="1" applyBorder="1" applyAlignment="1" applyProtection="1">
      <alignment horizontal="left" vertical="center" wrapText="1"/>
      <protection/>
    </xf>
    <xf numFmtId="0" fontId="7" fillId="38" borderId="17" xfId="0" applyFont="1" applyFill="1" applyBorder="1" applyAlignment="1" applyProtection="1">
      <alignment horizontal="left" vertical="center" wrapText="1"/>
      <protection/>
    </xf>
    <xf numFmtId="0" fontId="7" fillId="38" borderId="18" xfId="0" applyFont="1" applyFill="1" applyBorder="1" applyAlignment="1" applyProtection="1">
      <alignment horizontal="left" vertical="center" wrapText="1"/>
      <protection/>
    </xf>
    <xf numFmtId="0" fontId="12" fillId="0" borderId="11" xfId="51" applyFont="1" applyFill="1" applyBorder="1" applyAlignment="1" applyProtection="1">
      <alignment horizontal="left" vertical="center" wrapText="1"/>
      <protection/>
    </xf>
    <xf numFmtId="0" fontId="10" fillId="37" borderId="19" xfId="0" applyFont="1" applyFill="1" applyBorder="1" applyAlignment="1" applyProtection="1">
      <alignment horizontal="center" vertical="center" wrapText="1"/>
      <protection locked="0"/>
    </xf>
    <xf numFmtId="0" fontId="10" fillId="37" borderId="20" xfId="0" applyFont="1" applyFill="1" applyBorder="1" applyAlignment="1" applyProtection="1">
      <alignment horizontal="center" vertical="center" wrapText="1"/>
      <protection locked="0"/>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2 cod voce figlia"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D1 prezzo" xfId="45"/>
    <cellStyle name="Euro" xfId="46"/>
    <cellStyle name="Input" xfId="47"/>
    <cellStyle name="Comma" xfId="48"/>
    <cellStyle name="Comma [0]" xfId="49"/>
    <cellStyle name="Neutrale" xfId="50"/>
    <cellStyle name="Normale 2"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2.png@01D73067.03F1EC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95250</xdr:colOff>
      <xdr:row>2</xdr:row>
      <xdr:rowOff>352425</xdr:rowOff>
    </xdr:to>
    <xdr:pic>
      <xdr:nvPicPr>
        <xdr:cNvPr id="1" name="Immagine 1" descr="logo-sport-salute"/>
        <xdr:cNvPicPr preferRelativeResize="1">
          <a:picLocks noChangeAspect="1"/>
        </xdr:cNvPicPr>
      </xdr:nvPicPr>
      <xdr:blipFill>
        <a:blip r:link="rId1"/>
        <a:stretch>
          <a:fillRect/>
        </a:stretch>
      </xdr:blipFill>
      <xdr:spPr>
        <a:xfrm>
          <a:off x="200025" y="161925"/>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28"/>
  <sheetViews>
    <sheetView tabSelected="1" zoomScale="70" zoomScaleNormal="70" zoomScaleSheetLayoutView="85" zoomScalePageLayoutView="0" workbookViewId="0" topLeftCell="A7">
      <selection activeCell="R58" sqref="R58"/>
    </sheetView>
  </sheetViews>
  <sheetFormatPr defaultColWidth="9.140625" defaultRowHeight="12.75"/>
  <cols>
    <col min="1" max="1" width="3.00390625" style="3" customWidth="1"/>
    <col min="2" max="2" width="15.421875" style="3" bestFit="1" customWidth="1"/>
    <col min="3" max="3" width="52.28125" style="3" customWidth="1"/>
    <col min="4" max="4" width="12.57421875" style="3" customWidth="1"/>
    <col min="5" max="5" width="10.140625" style="3" customWidth="1"/>
    <col min="6" max="6" width="30.8515625" style="3" customWidth="1"/>
    <col min="7" max="7" width="32.8515625" style="4" customWidth="1"/>
    <col min="8" max="8" width="16.00390625" style="39" customWidth="1"/>
    <col min="9" max="9" width="15.140625" style="39" customWidth="1"/>
    <col min="10" max="10" width="19.28125" style="3" customWidth="1"/>
    <col min="11" max="11" width="12.00390625" style="3" customWidth="1"/>
    <col min="12" max="12" width="13.28125" style="3" customWidth="1"/>
    <col min="13" max="13" width="14.8515625" style="3" customWidth="1"/>
    <col min="14" max="14" width="7.140625" style="3" bestFit="1" customWidth="1"/>
    <col min="15" max="15" width="8.00390625" style="3" bestFit="1" customWidth="1"/>
    <col min="16" max="16" width="9.00390625" style="3" bestFit="1" customWidth="1"/>
    <col min="17" max="16384" width="9.140625" style="3" customWidth="1"/>
  </cols>
  <sheetData>
    <row r="2" spans="1:11" s="2" customFormat="1" ht="23.25" customHeight="1" thickBot="1">
      <c r="A2" s="1"/>
      <c r="B2"/>
      <c r="D2" s="48" t="s">
        <v>218</v>
      </c>
      <c r="E2" s="48"/>
      <c r="F2" s="48"/>
      <c r="G2" s="48"/>
      <c r="H2" s="37"/>
      <c r="I2" s="38"/>
      <c r="J2" s="1"/>
      <c r="K2" s="1"/>
    </row>
    <row r="3" ht="33.75" customHeight="1" thickBot="1" thickTop="1"/>
    <row r="4" spans="2:12" ht="79.5" customHeight="1" thickBot="1">
      <c r="B4" s="61" t="s">
        <v>225</v>
      </c>
      <c r="C4" s="62"/>
      <c r="D4" s="62"/>
      <c r="E4" s="62"/>
      <c r="F4" s="62"/>
      <c r="G4" s="63"/>
      <c r="H4" s="40"/>
      <c r="I4" s="40"/>
      <c r="J4" s="9"/>
      <c r="K4" s="9"/>
      <c r="L4" s="9"/>
    </row>
    <row r="5" spans="2:12" s="5" customFormat="1" ht="8.25" customHeight="1">
      <c r="B5" s="6"/>
      <c r="C5" s="7"/>
      <c r="D5" s="7"/>
      <c r="E5" s="7"/>
      <c r="F5" s="7"/>
      <c r="G5" s="8" t="str">
        <f>+B4</f>
        <v>Procedura negoziata, in modalità telematica, per l’affidamento della fornitura e posa in opera di arredi, complementi per ufficio e arredi per locali di servizio e spogliatoi
CIG 8833646B47
R.A. 028/21/PN</v>
      </c>
      <c r="H5" s="40"/>
      <c r="I5" s="40"/>
      <c r="J5" s="9"/>
      <c r="K5" s="9"/>
      <c r="L5" s="9"/>
    </row>
    <row r="6" spans="2:12" s="5" customFormat="1" ht="43.5" customHeight="1">
      <c r="B6" s="49" t="s">
        <v>0</v>
      </c>
      <c r="C6" s="49"/>
      <c r="D6" s="49"/>
      <c r="E6" s="49"/>
      <c r="F6" s="49"/>
      <c r="G6" s="7"/>
      <c r="H6" s="40"/>
      <c r="I6" s="40"/>
      <c r="J6" s="9"/>
      <c r="K6" s="9"/>
      <c r="L6" s="9"/>
    </row>
    <row r="7" spans="2:11" s="10" customFormat="1" ht="27" customHeight="1">
      <c r="B7" s="65"/>
      <c r="C7" s="66"/>
      <c r="D7" s="46" t="str">
        <f>+IF(B7="","Indicare la 'Ragione sociale per esteso'",IF(B7="Ragione sociale Impresa/RTI/Consorzio","Indicare la 'Ragione sociale per esteso'",""))</f>
        <v>Indicare la 'Ragione sociale per esteso'</v>
      </c>
      <c r="E7" s="47"/>
      <c r="F7" s="47"/>
      <c r="H7" s="41"/>
      <c r="I7" s="40"/>
      <c r="K7" s="11"/>
    </row>
    <row r="8" spans="2:11" s="10" customFormat="1" ht="10.5" customHeight="1">
      <c r="B8" s="13"/>
      <c r="C8" s="13"/>
      <c r="D8" s="13"/>
      <c r="E8" s="13"/>
      <c r="F8" s="13"/>
      <c r="G8" s="11"/>
      <c r="H8" s="40"/>
      <c r="I8" s="40"/>
      <c r="J8" s="12"/>
      <c r="K8" s="11"/>
    </row>
    <row r="9" spans="2:11" s="10" customFormat="1" ht="78" customHeight="1">
      <c r="B9" s="64" t="s">
        <v>221</v>
      </c>
      <c r="C9" s="64"/>
      <c r="D9" s="64"/>
      <c r="E9" s="64"/>
      <c r="F9" s="30"/>
      <c r="G9" s="46" t="str">
        <f>+IF(F9="","Indicare i 'Costi relativi alla manodopera'","")</f>
        <v>Indicare i 'Costi relativi alla manodopera'</v>
      </c>
      <c r="H9" s="47"/>
      <c r="I9" s="47"/>
      <c r="J9" s="12"/>
      <c r="K9" s="11"/>
    </row>
    <row r="10" spans="2:11" s="10" customFormat="1" ht="60.75" customHeight="1">
      <c r="B10" s="64" t="s">
        <v>222</v>
      </c>
      <c r="C10" s="64"/>
      <c r="D10" s="64"/>
      <c r="E10" s="64"/>
      <c r="F10" s="30"/>
      <c r="G10" s="46" t="str">
        <f>+IF(F10="","Indicare i 'Costi relativi alla sicurezza'","")</f>
        <v>Indicare i 'Costi relativi alla sicurezza'</v>
      </c>
      <c r="H10" s="47"/>
      <c r="I10" s="47"/>
      <c r="J10" s="12"/>
      <c r="K10" s="11"/>
    </row>
    <row r="11" spans="2:11" s="10" customFormat="1" ht="10.5" customHeight="1">
      <c r="B11" s="13"/>
      <c r="C11" s="13"/>
      <c r="D11" s="13"/>
      <c r="E11" s="13"/>
      <c r="F11" s="13"/>
      <c r="G11" s="11"/>
      <c r="H11" s="40"/>
      <c r="I11" s="40"/>
      <c r="J11" s="12"/>
      <c r="K11" s="11"/>
    </row>
    <row r="12" spans="2:9" s="16" customFormat="1" ht="33.75" customHeight="1">
      <c r="B12" s="60" t="s">
        <v>211</v>
      </c>
      <c r="C12" s="60"/>
      <c r="D12" s="60"/>
      <c r="E12" s="60"/>
      <c r="F12" s="60"/>
      <c r="H12" s="42"/>
      <c r="I12" s="42"/>
    </row>
    <row r="13" spans="2:10" s="16" customFormat="1" ht="68.25" customHeight="1">
      <c r="B13" s="19" t="s">
        <v>212</v>
      </c>
      <c r="C13" s="19" t="s">
        <v>213</v>
      </c>
      <c r="D13" s="19" t="s">
        <v>216</v>
      </c>
      <c r="E13" s="19" t="s">
        <v>223</v>
      </c>
      <c r="F13" s="19" t="s">
        <v>215</v>
      </c>
      <c r="G13" s="26" t="s">
        <v>214</v>
      </c>
      <c r="H13" s="42"/>
      <c r="I13" s="42"/>
      <c r="J13" s="19" t="s">
        <v>224</v>
      </c>
    </row>
    <row r="14" spans="2:10" s="16" customFormat="1" ht="74.25" customHeight="1">
      <c r="B14" s="20" t="s">
        <v>40</v>
      </c>
      <c r="C14" s="31" t="s">
        <v>204</v>
      </c>
      <c r="D14" s="21" t="s">
        <v>12</v>
      </c>
      <c r="E14" s="34">
        <v>480</v>
      </c>
      <c r="F14" s="56">
        <v>0.3</v>
      </c>
      <c r="G14" s="53"/>
      <c r="H14" s="59" t="str">
        <f>+IF(G14="","Indicare la 'Percentuale di sconto offerta'","")</f>
        <v>Indicare la 'Percentuale di sconto offerta'</v>
      </c>
      <c r="I14" s="59"/>
      <c r="J14" s="34">
        <f>E14*(1-G$14)</f>
        <v>480</v>
      </c>
    </row>
    <row r="15" spans="2:10" s="16" customFormat="1" ht="58.5" customHeight="1">
      <c r="B15" s="20" t="s">
        <v>41</v>
      </c>
      <c r="C15" s="31" t="s">
        <v>220</v>
      </c>
      <c r="D15" s="21" t="s">
        <v>12</v>
      </c>
      <c r="E15" s="34">
        <v>350</v>
      </c>
      <c r="F15" s="57"/>
      <c r="G15" s="54"/>
      <c r="H15" s="59"/>
      <c r="I15" s="59"/>
      <c r="J15" s="34">
        <f>E15*(1-G$14)</f>
        <v>350</v>
      </c>
    </row>
    <row r="16" spans="2:10" s="16" customFormat="1" ht="74.25" customHeight="1">
      <c r="B16" s="22" t="s">
        <v>42</v>
      </c>
      <c r="C16" s="31" t="s">
        <v>198</v>
      </c>
      <c r="D16" s="21" t="s">
        <v>12</v>
      </c>
      <c r="E16" s="34">
        <v>480</v>
      </c>
      <c r="F16" s="57"/>
      <c r="G16" s="54"/>
      <c r="H16" s="59"/>
      <c r="I16" s="59"/>
      <c r="J16" s="34">
        <f>E16*(1-G$14)</f>
        <v>480</v>
      </c>
    </row>
    <row r="17" spans="2:10" s="16" customFormat="1" ht="61.5" customHeight="1">
      <c r="B17" s="20" t="s">
        <v>107</v>
      </c>
      <c r="C17" s="31" t="s">
        <v>205</v>
      </c>
      <c r="D17" s="21" t="s">
        <v>12</v>
      </c>
      <c r="E17" s="34">
        <v>160</v>
      </c>
      <c r="F17" s="57"/>
      <c r="G17" s="54"/>
      <c r="H17" s="59"/>
      <c r="I17" s="59"/>
      <c r="J17" s="34">
        <f>E17*(1-G$14)</f>
        <v>160</v>
      </c>
    </row>
    <row r="18" spans="2:10" s="16" customFormat="1" ht="45" customHeight="1">
      <c r="B18" s="20" t="s">
        <v>108</v>
      </c>
      <c r="C18" s="31" t="s">
        <v>109</v>
      </c>
      <c r="D18" s="21" t="s">
        <v>12</v>
      </c>
      <c r="E18" s="34">
        <v>60</v>
      </c>
      <c r="F18" s="58"/>
      <c r="G18" s="55"/>
      <c r="H18" s="59"/>
      <c r="I18" s="59"/>
      <c r="J18" s="34">
        <f>E18*(1-G$14)</f>
        <v>60</v>
      </c>
    </row>
    <row r="19" spans="2:10" s="16" customFormat="1" ht="50.25" customHeight="1">
      <c r="B19" s="20" t="s">
        <v>77</v>
      </c>
      <c r="C19" s="31" t="s">
        <v>78</v>
      </c>
      <c r="D19" s="21" t="s">
        <v>12</v>
      </c>
      <c r="E19" s="34">
        <v>210</v>
      </c>
      <c r="F19" s="56">
        <v>0.25</v>
      </c>
      <c r="G19" s="53"/>
      <c r="H19" s="59" t="str">
        <f>+IF(G19="","Indicare la 'Percentuale di sconto offerta'","")</f>
        <v>Indicare la 'Percentuale di sconto offerta'</v>
      </c>
      <c r="I19" s="59"/>
      <c r="J19" s="34">
        <f>E19*(1-G$19)</f>
        <v>210</v>
      </c>
    </row>
    <row r="20" spans="2:10" s="16" customFormat="1" ht="87.75" customHeight="1">
      <c r="B20" s="20" t="s">
        <v>79</v>
      </c>
      <c r="C20" s="31" t="s">
        <v>17</v>
      </c>
      <c r="D20" s="21" t="s">
        <v>12</v>
      </c>
      <c r="E20" s="34">
        <v>430</v>
      </c>
      <c r="F20" s="57"/>
      <c r="G20" s="54"/>
      <c r="H20" s="59"/>
      <c r="I20" s="59"/>
      <c r="J20" s="34">
        <f aca="true" t="shared" si="0" ref="J20:J34">E20*(1-G$19)</f>
        <v>430</v>
      </c>
    </row>
    <row r="21" spans="2:10" s="16" customFormat="1" ht="50.25" customHeight="1">
      <c r="B21" s="20" t="s">
        <v>80</v>
      </c>
      <c r="C21" s="31" t="s">
        <v>81</v>
      </c>
      <c r="D21" s="21" t="s">
        <v>12</v>
      </c>
      <c r="E21" s="34">
        <v>260</v>
      </c>
      <c r="F21" s="57"/>
      <c r="G21" s="54"/>
      <c r="H21" s="59"/>
      <c r="I21" s="59"/>
      <c r="J21" s="34">
        <f t="shared" si="0"/>
        <v>260</v>
      </c>
    </row>
    <row r="22" spans="2:10" s="16" customFormat="1" ht="71.25" customHeight="1">
      <c r="B22" s="20" t="s">
        <v>82</v>
      </c>
      <c r="C22" s="31" t="s">
        <v>83</v>
      </c>
      <c r="D22" s="21" t="s">
        <v>12</v>
      </c>
      <c r="E22" s="34">
        <v>450</v>
      </c>
      <c r="F22" s="57"/>
      <c r="G22" s="54"/>
      <c r="H22" s="59"/>
      <c r="I22" s="59"/>
      <c r="J22" s="34">
        <f t="shared" si="0"/>
        <v>450</v>
      </c>
    </row>
    <row r="23" spans="2:10" s="16" customFormat="1" ht="48" customHeight="1">
      <c r="B23" s="20" t="s">
        <v>84</v>
      </c>
      <c r="C23" s="31" t="s">
        <v>85</v>
      </c>
      <c r="D23" s="21" t="s">
        <v>12</v>
      </c>
      <c r="E23" s="34">
        <v>160</v>
      </c>
      <c r="F23" s="57"/>
      <c r="G23" s="54"/>
      <c r="H23" s="59"/>
      <c r="I23" s="59"/>
      <c r="J23" s="34">
        <f t="shared" si="0"/>
        <v>160</v>
      </c>
    </row>
    <row r="24" spans="2:10" s="16" customFormat="1" ht="74.25" customHeight="1">
      <c r="B24" s="24" t="s">
        <v>86</v>
      </c>
      <c r="C24" s="32" t="s">
        <v>87</v>
      </c>
      <c r="D24" s="25" t="s">
        <v>12</v>
      </c>
      <c r="E24" s="35">
        <v>350</v>
      </c>
      <c r="F24" s="57"/>
      <c r="G24" s="54"/>
      <c r="H24" s="59"/>
      <c r="I24" s="59"/>
      <c r="J24" s="34">
        <f t="shared" si="0"/>
        <v>350</v>
      </c>
    </row>
    <row r="25" spans="2:10" s="16" customFormat="1" ht="51" customHeight="1">
      <c r="B25" s="20" t="s">
        <v>88</v>
      </c>
      <c r="C25" s="31" t="s">
        <v>89</v>
      </c>
      <c r="D25" s="21" t="s">
        <v>12</v>
      </c>
      <c r="E25" s="34">
        <v>390</v>
      </c>
      <c r="F25" s="57"/>
      <c r="G25" s="54"/>
      <c r="H25" s="59"/>
      <c r="I25" s="59"/>
      <c r="J25" s="34">
        <f t="shared" si="0"/>
        <v>390</v>
      </c>
    </row>
    <row r="26" spans="2:10" s="16" customFormat="1" ht="39" customHeight="1">
      <c r="B26" s="20" t="s">
        <v>92</v>
      </c>
      <c r="C26" s="31" t="s">
        <v>9</v>
      </c>
      <c r="D26" s="21" t="s">
        <v>12</v>
      </c>
      <c r="E26" s="34">
        <v>120</v>
      </c>
      <c r="F26" s="57"/>
      <c r="G26" s="54"/>
      <c r="H26" s="59"/>
      <c r="I26" s="59"/>
      <c r="J26" s="34">
        <f t="shared" si="0"/>
        <v>120</v>
      </c>
    </row>
    <row r="27" spans="2:10" s="16" customFormat="1" ht="45.75" customHeight="1">
      <c r="B27" s="20" t="s">
        <v>93</v>
      </c>
      <c r="C27" s="31" t="s">
        <v>94</v>
      </c>
      <c r="D27" s="21" t="s">
        <v>12</v>
      </c>
      <c r="E27" s="34">
        <v>160</v>
      </c>
      <c r="F27" s="57"/>
      <c r="G27" s="54"/>
      <c r="H27" s="59"/>
      <c r="I27" s="59"/>
      <c r="J27" s="34">
        <f t="shared" si="0"/>
        <v>160</v>
      </c>
    </row>
    <row r="28" spans="2:10" s="16" customFormat="1" ht="36" customHeight="1">
      <c r="B28" s="20" t="s">
        <v>95</v>
      </c>
      <c r="C28" s="31" t="s">
        <v>96</v>
      </c>
      <c r="D28" s="21" t="s">
        <v>12</v>
      </c>
      <c r="E28" s="34">
        <v>180</v>
      </c>
      <c r="F28" s="57"/>
      <c r="G28" s="54"/>
      <c r="H28" s="59"/>
      <c r="I28" s="59"/>
      <c r="J28" s="34">
        <f t="shared" si="0"/>
        <v>180</v>
      </c>
    </row>
    <row r="29" spans="2:10" s="16" customFormat="1" ht="45" customHeight="1">
      <c r="B29" s="20" t="s">
        <v>97</v>
      </c>
      <c r="C29" s="31" t="s">
        <v>98</v>
      </c>
      <c r="D29" s="21" t="s">
        <v>12</v>
      </c>
      <c r="E29" s="34">
        <v>200</v>
      </c>
      <c r="F29" s="57"/>
      <c r="G29" s="54"/>
      <c r="H29" s="59"/>
      <c r="I29" s="59"/>
      <c r="J29" s="34">
        <f t="shared" si="0"/>
        <v>200</v>
      </c>
    </row>
    <row r="30" spans="2:10" s="16" customFormat="1" ht="51.75" customHeight="1">
      <c r="B30" s="20" t="s">
        <v>99</v>
      </c>
      <c r="C30" s="31" t="s">
        <v>100</v>
      </c>
      <c r="D30" s="21" t="s">
        <v>12</v>
      </c>
      <c r="E30" s="34">
        <v>240</v>
      </c>
      <c r="F30" s="57"/>
      <c r="G30" s="54"/>
      <c r="H30" s="59"/>
      <c r="I30" s="59"/>
      <c r="J30" s="34">
        <f t="shared" si="0"/>
        <v>240</v>
      </c>
    </row>
    <row r="31" spans="2:10" s="16" customFormat="1" ht="45.75" customHeight="1">
      <c r="B31" s="20" t="s">
        <v>101</v>
      </c>
      <c r="C31" s="31" t="s">
        <v>102</v>
      </c>
      <c r="D31" s="21" t="s">
        <v>12</v>
      </c>
      <c r="E31" s="34">
        <v>460</v>
      </c>
      <c r="F31" s="57"/>
      <c r="G31" s="54"/>
      <c r="H31" s="59"/>
      <c r="I31" s="59"/>
      <c r="J31" s="34">
        <f t="shared" si="0"/>
        <v>460</v>
      </c>
    </row>
    <row r="32" spans="2:10" s="16" customFormat="1" ht="50.25" customHeight="1">
      <c r="B32" s="20" t="s">
        <v>103</v>
      </c>
      <c r="C32" s="31" t="s">
        <v>104</v>
      </c>
      <c r="D32" s="21" t="s">
        <v>12</v>
      </c>
      <c r="E32" s="34">
        <v>288</v>
      </c>
      <c r="F32" s="57"/>
      <c r="G32" s="54"/>
      <c r="H32" s="59"/>
      <c r="I32" s="59"/>
      <c r="J32" s="34">
        <f t="shared" si="0"/>
        <v>288</v>
      </c>
    </row>
    <row r="33" spans="2:10" s="16" customFormat="1" ht="66">
      <c r="B33" s="20" t="s">
        <v>105</v>
      </c>
      <c r="C33" s="31" t="s">
        <v>106</v>
      </c>
      <c r="D33" s="21" t="s">
        <v>12</v>
      </c>
      <c r="E33" s="34">
        <v>570</v>
      </c>
      <c r="F33" s="57"/>
      <c r="G33" s="54"/>
      <c r="H33" s="59"/>
      <c r="I33" s="59"/>
      <c r="J33" s="34">
        <f t="shared" si="0"/>
        <v>570</v>
      </c>
    </row>
    <row r="34" spans="2:10" s="16" customFormat="1" ht="48" customHeight="1">
      <c r="B34" s="20" t="s">
        <v>127</v>
      </c>
      <c r="C34" s="31" t="s">
        <v>10</v>
      </c>
      <c r="D34" s="21" t="s">
        <v>12</v>
      </c>
      <c r="E34" s="34">
        <v>105</v>
      </c>
      <c r="F34" s="58"/>
      <c r="G34" s="55"/>
      <c r="H34" s="59"/>
      <c r="I34" s="59"/>
      <c r="J34" s="34">
        <f t="shared" si="0"/>
        <v>105</v>
      </c>
    </row>
    <row r="35" spans="2:10" s="16" customFormat="1" ht="54.75" customHeight="1">
      <c r="B35" s="20" t="s">
        <v>18</v>
      </c>
      <c r="C35" s="31" t="s">
        <v>19</v>
      </c>
      <c r="D35" s="21" t="s">
        <v>12</v>
      </c>
      <c r="E35" s="34">
        <v>350</v>
      </c>
      <c r="F35" s="56">
        <v>0.2</v>
      </c>
      <c r="G35" s="53"/>
      <c r="H35" s="59" t="str">
        <f>+IF(G35="","Indicare la 'Percentuale di sconto offerta'","")</f>
        <v>Indicare la 'Percentuale di sconto offerta'</v>
      </c>
      <c r="I35" s="59"/>
      <c r="J35" s="34">
        <f>E35*(1-G$35)</f>
        <v>350</v>
      </c>
    </row>
    <row r="36" spans="2:10" s="16" customFormat="1" ht="52.5">
      <c r="B36" s="20" t="s">
        <v>20</v>
      </c>
      <c r="C36" s="31" t="s">
        <v>21</v>
      </c>
      <c r="D36" s="21" t="s">
        <v>12</v>
      </c>
      <c r="E36" s="34">
        <v>370</v>
      </c>
      <c r="F36" s="57"/>
      <c r="G36" s="54"/>
      <c r="H36" s="59"/>
      <c r="I36" s="59"/>
      <c r="J36" s="34">
        <f aca="true" t="shared" si="1" ref="J36:J49">E36*(1-G$35)</f>
        <v>370</v>
      </c>
    </row>
    <row r="37" spans="2:10" s="16" customFormat="1" ht="52.5">
      <c r="B37" s="20" t="s">
        <v>22</v>
      </c>
      <c r="C37" s="31" t="s">
        <v>14</v>
      </c>
      <c r="D37" s="21" t="s">
        <v>12</v>
      </c>
      <c r="E37" s="34">
        <v>460</v>
      </c>
      <c r="F37" s="57"/>
      <c r="G37" s="54"/>
      <c r="H37" s="59"/>
      <c r="I37" s="59"/>
      <c r="J37" s="34">
        <f t="shared" si="1"/>
        <v>460</v>
      </c>
    </row>
    <row r="38" spans="2:10" s="16" customFormat="1" ht="66">
      <c r="B38" s="20" t="s">
        <v>23</v>
      </c>
      <c r="C38" s="31" t="s">
        <v>15</v>
      </c>
      <c r="D38" s="21" t="s">
        <v>12</v>
      </c>
      <c r="E38" s="34">
        <v>1200</v>
      </c>
      <c r="F38" s="57"/>
      <c r="G38" s="54"/>
      <c r="H38" s="59"/>
      <c r="I38" s="59"/>
      <c r="J38" s="34">
        <f t="shared" si="1"/>
        <v>1200</v>
      </c>
    </row>
    <row r="39" spans="2:10" s="16" customFormat="1" ht="26.25">
      <c r="B39" s="20" t="s">
        <v>31</v>
      </c>
      <c r="C39" s="31" t="s">
        <v>1</v>
      </c>
      <c r="D39" s="21" t="s">
        <v>12</v>
      </c>
      <c r="E39" s="34">
        <v>180</v>
      </c>
      <c r="F39" s="57"/>
      <c r="G39" s="54"/>
      <c r="H39" s="59"/>
      <c r="I39" s="59"/>
      <c r="J39" s="34">
        <f t="shared" si="1"/>
        <v>180</v>
      </c>
    </row>
    <row r="40" spans="2:10" s="16" customFormat="1" ht="39">
      <c r="B40" s="20" t="s">
        <v>32</v>
      </c>
      <c r="C40" s="31" t="s">
        <v>33</v>
      </c>
      <c r="D40" s="21" t="s">
        <v>12</v>
      </c>
      <c r="E40" s="34">
        <v>350</v>
      </c>
      <c r="F40" s="57"/>
      <c r="G40" s="54"/>
      <c r="H40" s="59"/>
      <c r="I40" s="59"/>
      <c r="J40" s="34">
        <f t="shared" si="1"/>
        <v>350</v>
      </c>
    </row>
    <row r="41" spans="2:10" s="16" customFormat="1" ht="39">
      <c r="B41" s="20" t="s">
        <v>34</v>
      </c>
      <c r="C41" s="31" t="s">
        <v>2</v>
      </c>
      <c r="D41" s="21" t="s">
        <v>12</v>
      </c>
      <c r="E41" s="34">
        <v>320</v>
      </c>
      <c r="F41" s="57"/>
      <c r="G41" s="54"/>
      <c r="H41" s="59"/>
      <c r="I41" s="59"/>
      <c r="J41" s="34">
        <f t="shared" si="1"/>
        <v>320</v>
      </c>
    </row>
    <row r="42" spans="2:10" s="16" customFormat="1" ht="39">
      <c r="B42" s="20" t="s">
        <v>35</v>
      </c>
      <c r="C42" s="31" t="s">
        <v>3</v>
      </c>
      <c r="D42" s="21" t="s">
        <v>12</v>
      </c>
      <c r="E42" s="34">
        <v>470</v>
      </c>
      <c r="F42" s="57"/>
      <c r="G42" s="54"/>
      <c r="H42" s="59"/>
      <c r="I42" s="59"/>
      <c r="J42" s="34">
        <f t="shared" si="1"/>
        <v>470</v>
      </c>
    </row>
    <row r="43" spans="2:10" s="16" customFormat="1" ht="52.5">
      <c r="B43" s="20" t="s">
        <v>36</v>
      </c>
      <c r="C43" s="31" t="s">
        <v>4</v>
      </c>
      <c r="D43" s="21" t="s">
        <v>12</v>
      </c>
      <c r="E43" s="34">
        <v>600</v>
      </c>
      <c r="F43" s="57"/>
      <c r="G43" s="54"/>
      <c r="H43" s="59"/>
      <c r="I43" s="59"/>
      <c r="J43" s="34">
        <f t="shared" si="1"/>
        <v>600</v>
      </c>
    </row>
    <row r="44" spans="2:10" s="16" customFormat="1" ht="39">
      <c r="B44" s="20" t="s">
        <v>37</v>
      </c>
      <c r="C44" s="31" t="s">
        <v>5</v>
      </c>
      <c r="D44" s="21" t="s">
        <v>12</v>
      </c>
      <c r="E44" s="34">
        <v>580</v>
      </c>
      <c r="F44" s="57"/>
      <c r="G44" s="54"/>
      <c r="H44" s="59"/>
      <c r="I44" s="59"/>
      <c r="J44" s="34">
        <f t="shared" si="1"/>
        <v>580</v>
      </c>
    </row>
    <row r="45" spans="2:10" s="16" customFormat="1" ht="66">
      <c r="B45" s="20" t="s">
        <v>38</v>
      </c>
      <c r="C45" s="31" t="s">
        <v>6</v>
      </c>
      <c r="D45" s="21" t="s">
        <v>12</v>
      </c>
      <c r="E45" s="34">
        <v>760</v>
      </c>
      <c r="F45" s="57"/>
      <c r="G45" s="54"/>
      <c r="H45" s="59"/>
      <c r="I45" s="59"/>
      <c r="J45" s="34">
        <f t="shared" si="1"/>
        <v>760</v>
      </c>
    </row>
    <row r="46" spans="2:10" s="16" customFormat="1" ht="52.5">
      <c r="B46" s="20" t="s">
        <v>39</v>
      </c>
      <c r="C46" s="31" t="s">
        <v>7</v>
      </c>
      <c r="D46" s="21" t="s">
        <v>12</v>
      </c>
      <c r="E46" s="34">
        <v>790</v>
      </c>
      <c r="F46" s="57"/>
      <c r="G46" s="54"/>
      <c r="H46" s="59"/>
      <c r="I46" s="59"/>
      <c r="J46" s="34">
        <f t="shared" si="1"/>
        <v>790</v>
      </c>
    </row>
    <row r="47" spans="2:10" s="16" customFormat="1" ht="52.5">
      <c r="B47" s="20" t="s">
        <v>43</v>
      </c>
      <c r="C47" s="31" t="s">
        <v>200</v>
      </c>
      <c r="D47" s="21" t="s">
        <v>12</v>
      </c>
      <c r="E47" s="34">
        <v>250</v>
      </c>
      <c r="F47" s="57"/>
      <c r="G47" s="54"/>
      <c r="H47" s="59"/>
      <c r="I47" s="59"/>
      <c r="J47" s="34">
        <f t="shared" si="1"/>
        <v>250</v>
      </c>
    </row>
    <row r="48" spans="2:10" s="16" customFormat="1" ht="39">
      <c r="B48" s="20" t="s">
        <v>44</v>
      </c>
      <c r="C48" s="31" t="s">
        <v>201</v>
      </c>
      <c r="D48" s="21" t="s">
        <v>12</v>
      </c>
      <c r="E48" s="34">
        <v>220</v>
      </c>
      <c r="F48" s="57"/>
      <c r="G48" s="54"/>
      <c r="H48" s="59"/>
      <c r="I48" s="59"/>
      <c r="J48" s="34">
        <f t="shared" si="1"/>
        <v>220</v>
      </c>
    </row>
    <row r="49" spans="2:10" s="16" customFormat="1" ht="12.75">
      <c r="B49" s="22" t="s">
        <v>45</v>
      </c>
      <c r="C49" s="33" t="s">
        <v>46</v>
      </c>
      <c r="D49" s="23" t="s">
        <v>12</v>
      </c>
      <c r="E49" s="36">
        <v>130</v>
      </c>
      <c r="F49" s="58"/>
      <c r="G49" s="55"/>
      <c r="H49" s="59"/>
      <c r="I49" s="59"/>
      <c r="J49" s="34">
        <f t="shared" si="1"/>
        <v>130</v>
      </c>
    </row>
    <row r="50" spans="2:10" s="16" customFormat="1" ht="39">
      <c r="B50" s="20" t="s">
        <v>24</v>
      </c>
      <c r="C50" s="31" t="s">
        <v>8</v>
      </c>
      <c r="D50" s="21" t="s">
        <v>12</v>
      </c>
      <c r="E50" s="34">
        <v>370</v>
      </c>
      <c r="F50" s="56">
        <v>0.15</v>
      </c>
      <c r="G50" s="53"/>
      <c r="H50" s="59" t="str">
        <f>+IF(G50="","Indicare la 'Percentuale di sconto offerta'","")</f>
        <v>Indicare la 'Percentuale di sconto offerta'</v>
      </c>
      <c r="I50" s="59"/>
      <c r="J50" s="34">
        <f>E50*(1-G$50)</f>
        <v>370</v>
      </c>
    </row>
    <row r="51" spans="2:10" s="16" customFormat="1" ht="39">
      <c r="B51" s="24" t="s">
        <v>25</v>
      </c>
      <c r="C51" s="32" t="s">
        <v>196</v>
      </c>
      <c r="D51" s="25" t="s">
        <v>12</v>
      </c>
      <c r="E51" s="35">
        <v>500</v>
      </c>
      <c r="F51" s="57"/>
      <c r="G51" s="54"/>
      <c r="H51" s="59"/>
      <c r="I51" s="59"/>
      <c r="J51" s="34">
        <f aca="true" t="shared" si="2" ref="J51:J69">E51*(1-G$50)</f>
        <v>500</v>
      </c>
    </row>
    <row r="52" spans="2:10" s="16" customFormat="1" ht="39">
      <c r="B52" s="20" t="s">
        <v>26</v>
      </c>
      <c r="C52" s="31" t="s">
        <v>197</v>
      </c>
      <c r="D52" s="21" t="s">
        <v>12</v>
      </c>
      <c r="E52" s="34">
        <v>580</v>
      </c>
      <c r="F52" s="57"/>
      <c r="G52" s="54"/>
      <c r="H52" s="59"/>
      <c r="I52" s="59"/>
      <c r="J52" s="34">
        <f t="shared" si="2"/>
        <v>580</v>
      </c>
    </row>
    <row r="53" spans="2:13" s="16" customFormat="1" ht="39">
      <c r="B53" s="20" t="s">
        <v>27</v>
      </c>
      <c r="C53" s="31" t="s">
        <v>28</v>
      </c>
      <c r="D53" s="21" t="s">
        <v>12</v>
      </c>
      <c r="E53" s="34">
        <v>510</v>
      </c>
      <c r="F53" s="57"/>
      <c r="G53" s="54"/>
      <c r="H53" s="59"/>
      <c r="I53" s="59"/>
      <c r="J53" s="34">
        <f t="shared" si="2"/>
        <v>510</v>
      </c>
      <c r="M53" s="17"/>
    </row>
    <row r="54" spans="2:13" s="16" customFormat="1" ht="39">
      <c r="B54" s="20" t="s">
        <v>29</v>
      </c>
      <c r="C54" s="31" t="s">
        <v>30</v>
      </c>
      <c r="D54" s="21" t="s">
        <v>12</v>
      </c>
      <c r="E54" s="34">
        <v>480</v>
      </c>
      <c r="F54" s="57"/>
      <c r="G54" s="54"/>
      <c r="H54" s="59"/>
      <c r="I54" s="59"/>
      <c r="J54" s="34">
        <f t="shared" si="2"/>
        <v>480</v>
      </c>
      <c r="K54" s="3"/>
      <c r="M54" s="4"/>
    </row>
    <row r="55" spans="2:10" s="16" customFormat="1" ht="26.25" customHeight="1">
      <c r="B55" s="20" t="s">
        <v>48</v>
      </c>
      <c r="C55" s="31" t="s">
        <v>203</v>
      </c>
      <c r="D55" s="21" t="s">
        <v>12</v>
      </c>
      <c r="E55" s="34">
        <v>95</v>
      </c>
      <c r="F55" s="57"/>
      <c r="G55" s="54"/>
      <c r="H55" s="59"/>
      <c r="I55" s="59"/>
      <c r="J55" s="34">
        <f t="shared" si="2"/>
        <v>95</v>
      </c>
    </row>
    <row r="56" spans="2:10" s="16" customFormat="1" ht="26.25">
      <c r="B56" s="20" t="s">
        <v>49</v>
      </c>
      <c r="C56" s="31" t="s">
        <v>50</v>
      </c>
      <c r="D56" s="21" t="s">
        <v>12</v>
      </c>
      <c r="E56" s="34">
        <v>70</v>
      </c>
      <c r="F56" s="57"/>
      <c r="G56" s="54"/>
      <c r="H56" s="59"/>
      <c r="I56" s="59"/>
      <c r="J56" s="34">
        <f t="shared" si="2"/>
        <v>70</v>
      </c>
    </row>
    <row r="57" spans="2:20" ht="12.75">
      <c r="B57" s="20" t="s">
        <v>51</v>
      </c>
      <c r="C57" s="31" t="s">
        <v>52</v>
      </c>
      <c r="D57" s="21" t="s">
        <v>12</v>
      </c>
      <c r="E57" s="34">
        <v>95</v>
      </c>
      <c r="F57" s="57"/>
      <c r="G57" s="54"/>
      <c r="H57" s="59"/>
      <c r="I57" s="59"/>
      <c r="J57" s="34">
        <f t="shared" si="2"/>
        <v>95</v>
      </c>
      <c r="N57" s="16"/>
      <c r="O57" s="16"/>
      <c r="P57" s="16"/>
      <c r="Q57" s="16"/>
      <c r="R57" s="16"/>
      <c r="S57" s="16"/>
      <c r="T57" s="16"/>
    </row>
    <row r="58" spans="2:23" s="10" customFormat="1" ht="15">
      <c r="B58" s="20" t="s">
        <v>53</v>
      </c>
      <c r="C58" s="31" t="s">
        <v>54</v>
      </c>
      <c r="D58" s="21" t="s">
        <v>12</v>
      </c>
      <c r="E58" s="34">
        <v>25</v>
      </c>
      <c r="F58" s="57"/>
      <c r="G58" s="54"/>
      <c r="H58" s="59"/>
      <c r="I58" s="59"/>
      <c r="J58" s="34">
        <f t="shared" si="2"/>
        <v>25</v>
      </c>
      <c r="K58" s="11"/>
      <c r="N58" s="16"/>
      <c r="O58" s="16"/>
      <c r="P58" s="16"/>
      <c r="Q58" s="16"/>
      <c r="R58" s="16"/>
      <c r="S58" s="16"/>
      <c r="T58" s="16"/>
      <c r="W58" s="15"/>
    </row>
    <row r="59" spans="2:10" ht="26.25">
      <c r="B59" s="20" t="s">
        <v>60</v>
      </c>
      <c r="C59" s="31" t="s">
        <v>16</v>
      </c>
      <c r="D59" s="21" t="s">
        <v>12</v>
      </c>
      <c r="E59" s="34">
        <v>120</v>
      </c>
      <c r="F59" s="57"/>
      <c r="G59" s="54"/>
      <c r="H59" s="59"/>
      <c r="I59" s="59"/>
      <c r="J59" s="34">
        <f t="shared" si="2"/>
        <v>120</v>
      </c>
    </row>
    <row r="60" spans="2:10" ht="26.25">
      <c r="B60" s="20" t="s">
        <v>61</v>
      </c>
      <c r="C60" s="31" t="s">
        <v>62</v>
      </c>
      <c r="D60" s="21" t="s">
        <v>12</v>
      </c>
      <c r="E60" s="34">
        <v>210</v>
      </c>
      <c r="F60" s="57"/>
      <c r="G60" s="54"/>
      <c r="H60" s="59"/>
      <c r="I60" s="59"/>
      <c r="J60" s="34">
        <f t="shared" si="2"/>
        <v>210</v>
      </c>
    </row>
    <row r="61" spans="2:10" ht="26.25">
      <c r="B61" s="20" t="s">
        <v>63</v>
      </c>
      <c r="C61" s="31" t="s">
        <v>64</v>
      </c>
      <c r="D61" s="21" t="s">
        <v>12</v>
      </c>
      <c r="E61" s="34">
        <v>220</v>
      </c>
      <c r="F61" s="57"/>
      <c r="G61" s="54"/>
      <c r="H61" s="59"/>
      <c r="I61" s="59"/>
      <c r="J61" s="34">
        <f t="shared" si="2"/>
        <v>220</v>
      </c>
    </row>
    <row r="62" spans="2:10" ht="26.25">
      <c r="B62" s="20" t="s">
        <v>65</v>
      </c>
      <c r="C62" s="31" t="s">
        <v>66</v>
      </c>
      <c r="D62" s="21" t="s">
        <v>12</v>
      </c>
      <c r="E62" s="34">
        <v>170</v>
      </c>
      <c r="F62" s="57"/>
      <c r="G62" s="54"/>
      <c r="H62" s="59"/>
      <c r="I62" s="59"/>
      <c r="J62" s="34">
        <f t="shared" si="2"/>
        <v>170</v>
      </c>
    </row>
    <row r="63" spans="2:10" ht="26.25">
      <c r="B63" s="20" t="s">
        <v>67</v>
      </c>
      <c r="C63" s="31" t="s">
        <v>68</v>
      </c>
      <c r="D63" s="21" t="s">
        <v>12</v>
      </c>
      <c r="E63" s="34">
        <v>220</v>
      </c>
      <c r="F63" s="57"/>
      <c r="G63" s="54"/>
      <c r="H63" s="59"/>
      <c r="I63" s="59"/>
      <c r="J63" s="34">
        <f t="shared" si="2"/>
        <v>220</v>
      </c>
    </row>
    <row r="64" spans="2:10" ht="26.25">
      <c r="B64" s="20" t="s">
        <v>90</v>
      </c>
      <c r="C64" s="31" t="s">
        <v>91</v>
      </c>
      <c r="D64" s="21" t="s">
        <v>12</v>
      </c>
      <c r="E64" s="34">
        <v>320</v>
      </c>
      <c r="F64" s="57"/>
      <c r="G64" s="54"/>
      <c r="H64" s="59"/>
      <c r="I64" s="59"/>
      <c r="J64" s="34">
        <f t="shared" si="2"/>
        <v>320</v>
      </c>
    </row>
    <row r="65" spans="2:10" ht="12.75">
      <c r="B65" s="20" t="s">
        <v>114</v>
      </c>
      <c r="C65" s="31" t="s">
        <v>52</v>
      </c>
      <c r="D65" s="21" t="s">
        <v>12</v>
      </c>
      <c r="E65" s="34">
        <v>95</v>
      </c>
      <c r="F65" s="57"/>
      <c r="G65" s="54"/>
      <c r="H65" s="59"/>
      <c r="I65" s="59"/>
      <c r="J65" s="34">
        <f t="shared" si="2"/>
        <v>95</v>
      </c>
    </row>
    <row r="66" spans="2:10" ht="12.75">
      <c r="B66" s="20" t="s">
        <v>115</v>
      </c>
      <c r="C66" s="31" t="s">
        <v>54</v>
      </c>
      <c r="D66" s="21" t="s">
        <v>12</v>
      </c>
      <c r="E66" s="34">
        <v>25</v>
      </c>
      <c r="F66" s="57"/>
      <c r="G66" s="54"/>
      <c r="H66" s="59"/>
      <c r="I66" s="59"/>
      <c r="J66" s="34">
        <f t="shared" si="2"/>
        <v>25</v>
      </c>
    </row>
    <row r="67" spans="2:10" ht="26.25">
      <c r="B67" s="20" t="s">
        <v>121</v>
      </c>
      <c r="C67" s="31" t="s">
        <v>122</v>
      </c>
      <c r="D67" s="21" t="s">
        <v>12</v>
      </c>
      <c r="E67" s="34">
        <v>100</v>
      </c>
      <c r="F67" s="57"/>
      <c r="G67" s="54"/>
      <c r="H67" s="59"/>
      <c r="I67" s="59"/>
      <c r="J67" s="34">
        <f t="shared" si="2"/>
        <v>100</v>
      </c>
    </row>
    <row r="68" spans="2:10" ht="39">
      <c r="B68" s="20" t="s">
        <v>123</v>
      </c>
      <c r="C68" s="31" t="s">
        <v>124</v>
      </c>
      <c r="D68" s="21" t="s">
        <v>12</v>
      </c>
      <c r="E68" s="34">
        <v>150</v>
      </c>
      <c r="F68" s="57"/>
      <c r="G68" s="54"/>
      <c r="H68" s="59"/>
      <c r="I68" s="59"/>
      <c r="J68" s="34">
        <f t="shared" si="2"/>
        <v>150</v>
      </c>
    </row>
    <row r="69" spans="2:10" ht="26.25">
      <c r="B69" s="20" t="s">
        <v>125</v>
      </c>
      <c r="C69" s="31" t="s">
        <v>126</v>
      </c>
      <c r="D69" s="21" t="s">
        <v>12</v>
      </c>
      <c r="E69" s="34">
        <v>170</v>
      </c>
      <c r="F69" s="58"/>
      <c r="G69" s="55"/>
      <c r="H69" s="59"/>
      <c r="I69" s="59"/>
      <c r="J69" s="34">
        <f t="shared" si="2"/>
        <v>170</v>
      </c>
    </row>
    <row r="70" spans="2:10" ht="52.5">
      <c r="B70" s="22" t="s">
        <v>219</v>
      </c>
      <c r="C70" s="33" t="s">
        <v>199</v>
      </c>
      <c r="D70" s="23" t="s">
        <v>12</v>
      </c>
      <c r="E70" s="36">
        <v>750</v>
      </c>
      <c r="F70" s="50">
        <v>0.1</v>
      </c>
      <c r="G70" s="53"/>
      <c r="H70" s="59" t="str">
        <f>+IF(G70="","Indicare la 'Percentuale di sconto offerta'","")</f>
        <v>Indicare la 'Percentuale di sconto offerta'</v>
      </c>
      <c r="I70" s="59"/>
      <c r="J70" s="36">
        <f>E70*(1-G$70)</f>
        <v>750</v>
      </c>
    </row>
    <row r="71" spans="2:10" ht="52.5">
      <c r="B71" s="20" t="s">
        <v>47</v>
      </c>
      <c r="C71" s="31" t="s">
        <v>202</v>
      </c>
      <c r="D71" s="21" t="s">
        <v>12</v>
      </c>
      <c r="E71" s="34">
        <v>900</v>
      </c>
      <c r="F71" s="51"/>
      <c r="G71" s="54"/>
      <c r="H71" s="59"/>
      <c r="I71" s="59"/>
      <c r="J71" s="36">
        <f aca="true" t="shared" si="3" ref="J71:J121">E71*(1-G$70)</f>
        <v>900</v>
      </c>
    </row>
    <row r="72" spans="2:10" ht="26.25">
      <c r="B72" s="20" t="s">
        <v>55</v>
      </c>
      <c r="C72" s="31" t="s">
        <v>56</v>
      </c>
      <c r="D72" s="21" t="s">
        <v>13</v>
      </c>
      <c r="E72" s="34">
        <v>60</v>
      </c>
      <c r="F72" s="51"/>
      <c r="G72" s="54"/>
      <c r="H72" s="59"/>
      <c r="I72" s="59"/>
      <c r="J72" s="36">
        <f t="shared" si="3"/>
        <v>60</v>
      </c>
    </row>
    <row r="73" spans="2:10" s="18" customFormat="1" ht="12.75">
      <c r="B73" s="20" t="s">
        <v>57</v>
      </c>
      <c r="C73" s="31" t="s">
        <v>11</v>
      </c>
      <c r="D73" s="21" t="s">
        <v>13</v>
      </c>
      <c r="E73" s="34">
        <v>70</v>
      </c>
      <c r="F73" s="51"/>
      <c r="G73" s="54"/>
      <c r="H73" s="59"/>
      <c r="I73" s="59"/>
      <c r="J73" s="36">
        <f t="shared" si="3"/>
        <v>70</v>
      </c>
    </row>
    <row r="74" spans="2:10" ht="26.25">
      <c r="B74" s="20" t="s">
        <v>58</v>
      </c>
      <c r="C74" s="31" t="s">
        <v>59</v>
      </c>
      <c r="D74" s="21" t="s">
        <v>13</v>
      </c>
      <c r="E74" s="34">
        <v>110</v>
      </c>
      <c r="F74" s="51"/>
      <c r="G74" s="54"/>
      <c r="H74" s="59"/>
      <c r="I74" s="59"/>
      <c r="J74" s="36">
        <f t="shared" si="3"/>
        <v>110</v>
      </c>
    </row>
    <row r="75" spans="2:10" ht="52.5">
      <c r="B75" s="20" t="s">
        <v>69</v>
      </c>
      <c r="C75" s="31" t="s">
        <v>70</v>
      </c>
      <c r="D75" s="21" t="s">
        <v>71</v>
      </c>
      <c r="E75" s="34">
        <v>280</v>
      </c>
      <c r="F75" s="51"/>
      <c r="G75" s="54"/>
      <c r="H75" s="59"/>
      <c r="I75" s="59"/>
      <c r="J75" s="36">
        <f t="shared" si="3"/>
        <v>280</v>
      </c>
    </row>
    <row r="76" spans="2:10" ht="78.75">
      <c r="B76" s="20" t="s">
        <v>72</v>
      </c>
      <c r="C76" s="31" t="s">
        <v>73</v>
      </c>
      <c r="D76" s="21" t="s">
        <v>74</v>
      </c>
      <c r="E76" s="34">
        <v>1550</v>
      </c>
      <c r="F76" s="51"/>
      <c r="G76" s="54"/>
      <c r="H76" s="59"/>
      <c r="I76" s="59"/>
      <c r="J76" s="36">
        <f t="shared" si="3"/>
        <v>1550</v>
      </c>
    </row>
    <row r="77" spans="2:10" ht="106.5">
      <c r="B77" s="20" t="s">
        <v>75</v>
      </c>
      <c r="C77" s="31" t="s">
        <v>76</v>
      </c>
      <c r="D77" s="21" t="s">
        <v>71</v>
      </c>
      <c r="E77" s="34">
        <v>180</v>
      </c>
      <c r="F77" s="51"/>
      <c r="G77" s="54"/>
      <c r="H77" s="59"/>
      <c r="I77" s="59"/>
      <c r="J77" s="36">
        <f t="shared" si="3"/>
        <v>180</v>
      </c>
    </row>
    <row r="78" spans="2:10" ht="52.5">
      <c r="B78" s="20" t="s">
        <v>110</v>
      </c>
      <c r="C78" s="31" t="s">
        <v>199</v>
      </c>
      <c r="D78" s="21" t="s">
        <v>12</v>
      </c>
      <c r="E78" s="34">
        <v>750</v>
      </c>
      <c r="F78" s="51"/>
      <c r="G78" s="54"/>
      <c r="H78" s="59"/>
      <c r="I78" s="59"/>
      <c r="J78" s="36">
        <f t="shared" si="3"/>
        <v>750</v>
      </c>
    </row>
    <row r="79" spans="2:10" ht="52.5">
      <c r="B79" s="22" t="s">
        <v>111</v>
      </c>
      <c r="C79" s="33" t="s">
        <v>202</v>
      </c>
      <c r="D79" s="23" t="s">
        <v>12</v>
      </c>
      <c r="E79" s="36">
        <v>900</v>
      </c>
      <c r="F79" s="51"/>
      <c r="G79" s="54"/>
      <c r="H79" s="59"/>
      <c r="I79" s="59"/>
      <c r="J79" s="36">
        <f t="shared" si="3"/>
        <v>900</v>
      </c>
    </row>
    <row r="80" spans="2:10" ht="26.25">
      <c r="B80" s="20" t="s">
        <v>112</v>
      </c>
      <c r="C80" s="31" t="s">
        <v>206</v>
      </c>
      <c r="D80" s="21" t="s">
        <v>12</v>
      </c>
      <c r="E80" s="34">
        <v>95</v>
      </c>
      <c r="F80" s="51"/>
      <c r="G80" s="54"/>
      <c r="H80" s="59"/>
      <c r="I80" s="59"/>
      <c r="J80" s="36">
        <f t="shared" si="3"/>
        <v>95</v>
      </c>
    </row>
    <row r="81" spans="2:10" ht="26.25">
      <c r="B81" s="20" t="s">
        <v>113</v>
      </c>
      <c r="C81" s="31" t="s">
        <v>50</v>
      </c>
      <c r="D81" s="21" t="s">
        <v>12</v>
      </c>
      <c r="E81" s="34">
        <v>70</v>
      </c>
      <c r="F81" s="51"/>
      <c r="G81" s="54"/>
      <c r="H81" s="59"/>
      <c r="I81" s="59"/>
      <c r="J81" s="36">
        <f t="shared" si="3"/>
        <v>70</v>
      </c>
    </row>
    <row r="82" spans="2:10" ht="34.5" customHeight="1">
      <c r="B82" s="20" t="s">
        <v>116</v>
      </c>
      <c r="C82" s="31" t="s">
        <v>56</v>
      </c>
      <c r="D82" s="21" t="s">
        <v>13</v>
      </c>
      <c r="E82" s="34">
        <v>60</v>
      </c>
      <c r="F82" s="51"/>
      <c r="G82" s="54"/>
      <c r="H82" s="59"/>
      <c r="I82" s="59"/>
      <c r="J82" s="36">
        <f t="shared" si="3"/>
        <v>60</v>
      </c>
    </row>
    <row r="83" spans="2:10" ht="21" customHeight="1">
      <c r="B83" s="20" t="s">
        <v>117</v>
      </c>
      <c r="C83" s="31" t="s">
        <v>11</v>
      </c>
      <c r="D83" s="21" t="s">
        <v>13</v>
      </c>
      <c r="E83" s="34">
        <v>70</v>
      </c>
      <c r="F83" s="51"/>
      <c r="G83" s="54"/>
      <c r="H83" s="59"/>
      <c r="I83" s="59"/>
      <c r="J83" s="36">
        <f t="shared" si="3"/>
        <v>70</v>
      </c>
    </row>
    <row r="84" spans="2:10" ht="26.25">
      <c r="B84" s="20" t="s">
        <v>118</v>
      </c>
      <c r="C84" s="31" t="s">
        <v>59</v>
      </c>
      <c r="D84" s="21" t="s">
        <v>13</v>
      </c>
      <c r="E84" s="34">
        <v>110</v>
      </c>
      <c r="F84" s="51"/>
      <c r="G84" s="54"/>
      <c r="H84" s="59"/>
      <c r="I84" s="59"/>
      <c r="J84" s="36">
        <f t="shared" si="3"/>
        <v>110</v>
      </c>
    </row>
    <row r="85" spans="2:10" ht="52.5">
      <c r="B85" s="20" t="s">
        <v>119</v>
      </c>
      <c r="C85" s="31" t="s">
        <v>120</v>
      </c>
      <c r="D85" s="21" t="s">
        <v>12</v>
      </c>
      <c r="E85" s="34">
        <v>570</v>
      </c>
      <c r="F85" s="51"/>
      <c r="G85" s="54"/>
      <c r="H85" s="59"/>
      <c r="I85" s="59"/>
      <c r="J85" s="36">
        <f t="shared" si="3"/>
        <v>570</v>
      </c>
    </row>
    <row r="86" spans="2:10" ht="78.75">
      <c r="B86" s="20" t="s">
        <v>128</v>
      </c>
      <c r="C86" s="31" t="s">
        <v>207</v>
      </c>
      <c r="D86" s="21" t="s">
        <v>71</v>
      </c>
      <c r="E86" s="34">
        <v>280</v>
      </c>
      <c r="F86" s="51"/>
      <c r="G86" s="54"/>
      <c r="H86" s="59"/>
      <c r="I86" s="59"/>
      <c r="J86" s="36">
        <f t="shared" si="3"/>
        <v>280</v>
      </c>
    </row>
    <row r="87" spans="2:10" ht="92.25">
      <c r="B87" s="20" t="s">
        <v>129</v>
      </c>
      <c r="C87" s="31" t="s">
        <v>208</v>
      </c>
      <c r="D87" s="21" t="s">
        <v>74</v>
      </c>
      <c r="E87" s="34">
        <v>1550</v>
      </c>
      <c r="F87" s="51"/>
      <c r="G87" s="54"/>
      <c r="H87" s="59"/>
      <c r="I87" s="59"/>
      <c r="J87" s="36">
        <f t="shared" si="3"/>
        <v>1550</v>
      </c>
    </row>
    <row r="88" spans="2:10" ht="106.5">
      <c r="B88" s="20" t="s">
        <v>130</v>
      </c>
      <c r="C88" s="31" t="s">
        <v>76</v>
      </c>
      <c r="D88" s="21" t="s">
        <v>71</v>
      </c>
      <c r="E88" s="34">
        <v>180</v>
      </c>
      <c r="F88" s="51"/>
      <c r="G88" s="54"/>
      <c r="H88" s="59"/>
      <c r="I88" s="59"/>
      <c r="J88" s="36">
        <f t="shared" si="3"/>
        <v>180</v>
      </c>
    </row>
    <row r="89" spans="2:10" ht="39">
      <c r="B89" s="20" t="s">
        <v>131</v>
      </c>
      <c r="C89" s="31" t="s">
        <v>132</v>
      </c>
      <c r="D89" s="21" t="s">
        <v>74</v>
      </c>
      <c r="E89" s="34">
        <v>1500</v>
      </c>
      <c r="F89" s="51"/>
      <c r="G89" s="54"/>
      <c r="H89" s="59"/>
      <c r="I89" s="59"/>
      <c r="J89" s="36">
        <f t="shared" si="3"/>
        <v>1500</v>
      </c>
    </row>
    <row r="90" spans="2:10" ht="39">
      <c r="B90" s="20" t="s">
        <v>133</v>
      </c>
      <c r="C90" s="31" t="s">
        <v>134</v>
      </c>
      <c r="D90" s="21" t="s">
        <v>12</v>
      </c>
      <c r="E90" s="34">
        <v>380</v>
      </c>
      <c r="F90" s="51"/>
      <c r="G90" s="54"/>
      <c r="H90" s="59"/>
      <c r="I90" s="59"/>
      <c r="J90" s="36">
        <f t="shared" si="3"/>
        <v>380</v>
      </c>
    </row>
    <row r="91" spans="2:10" ht="26.25">
      <c r="B91" s="20" t="s">
        <v>135</v>
      </c>
      <c r="C91" s="31" t="s">
        <v>209</v>
      </c>
      <c r="D91" s="21" t="s">
        <v>71</v>
      </c>
      <c r="E91" s="34">
        <v>130</v>
      </c>
      <c r="F91" s="51"/>
      <c r="G91" s="54"/>
      <c r="H91" s="59"/>
      <c r="I91" s="59"/>
      <c r="J91" s="36">
        <f t="shared" si="3"/>
        <v>130</v>
      </c>
    </row>
    <row r="92" spans="2:10" ht="39">
      <c r="B92" s="20" t="s">
        <v>136</v>
      </c>
      <c r="C92" s="31" t="s">
        <v>137</v>
      </c>
      <c r="D92" s="21" t="s">
        <v>12</v>
      </c>
      <c r="E92" s="34">
        <v>371</v>
      </c>
      <c r="F92" s="51"/>
      <c r="G92" s="54"/>
      <c r="H92" s="59"/>
      <c r="I92" s="59"/>
      <c r="J92" s="36">
        <f t="shared" si="3"/>
        <v>371</v>
      </c>
    </row>
    <row r="93" spans="2:10" ht="39">
      <c r="B93" s="20" t="s">
        <v>138</v>
      </c>
      <c r="C93" s="31" t="s">
        <v>139</v>
      </c>
      <c r="D93" s="21" t="s">
        <v>12</v>
      </c>
      <c r="E93" s="34">
        <v>745</v>
      </c>
      <c r="F93" s="51"/>
      <c r="G93" s="54"/>
      <c r="H93" s="59"/>
      <c r="I93" s="59"/>
      <c r="J93" s="36">
        <f t="shared" si="3"/>
        <v>745</v>
      </c>
    </row>
    <row r="94" spans="2:10" ht="39">
      <c r="B94" s="20" t="s">
        <v>140</v>
      </c>
      <c r="C94" s="31" t="s">
        <v>141</v>
      </c>
      <c r="D94" s="21" t="s">
        <v>12</v>
      </c>
      <c r="E94" s="34">
        <v>557</v>
      </c>
      <c r="F94" s="51"/>
      <c r="G94" s="54"/>
      <c r="H94" s="59"/>
      <c r="I94" s="59"/>
      <c r="J94" s="36">
        <f t="shared" si="3"/>
        <v>557</v>
      </c>
    </row>
    <row r="95" spans="2:10" ht="39">
      <c r="B95" s="20" t="s">
        <v>142</v>
      </c>
      <c r="C95" s="31" t="s">
        <v>143</v>
      </c>
      <c r="D95" s="21" t="s">
        <v>12</v>
      </c>
      <c r="E95" s="34">
        <v>1122</v>
      </c>
      <c r="F95" s="51"/>
      <c r="G95" s="54"/>
      <c r="H95" s="59"/>
      <c r="I95" s="59"/>
      <c r="J95" s="36">
        <f t="shared" si="3"/>
        <v>1122</v>
      </c>
    </row>
    <row r="96" spans="2:10" ht="12.75">
      <c r="B96" s="20" t="s">
        <v>144</v>
      </c>
      <c r="C96" s="31" t="s">
        <v>145</v>
      </c>
      <c r="D96" s="21" t="s">
        <v>12</v>
      </c>
      <c r="E96" s="34">
        <v>180</v>
      </c>
      <c r="F96" s="51"/>
      <c r="G96" s="54"/>
      <c r="H96" s="59"/>
      <c r="I96" s="59"/>
      <c r="J96" s="36">
        <f t="shared" si="3"/>
        <v>180</v>
      </c>
    </row>
    <row r="97" spans="2:10" ht="26.25">
      <c r="B97" s="20" t="s">
        <v>146</v>
      </c>
      <c r="C97" s="31" t="s">
        <v>147</v>
      </c>
      <c r="D97" s="21" t="s">
        <v>12</v>
      </c>
      <c r="E97" s="34">
        <v>362</v>
      </c>
      <c r="F97" s="51"/>
      <c r="G97" s="54"/>
      <c r="H97" s="59"/>
      <c r="I97" s="59"/>
      <c r="J97" s="36">
        <f t="shared" si="3"/>
        <v>362</v>
      </c>
    </row>
    <row r="98" spans="2:10" ht="12.75">
      <c r="B98" s="20" t="s">
        <v>148</v>
      </c>
      <c r="C98" s="31" t="s">
        <v>149</v>
      </c>
      <c r="D98" s="21" t="s">
        <v>12</v>
      </c>
      <c r="E98" s="34">
        <v>287</v>
      </c>
      <c r="F98" s="51"/>
      <c r="G98" s="54"/>
      <c r="H98" s="59"/>
      <c r="I98" s="59"/>
      <c r="J98" s="36">
        <f t="shared" si="3"/>
        <v>287</v>
      </c>
    </row>
    <row r="99" spans="2:10" ht="26.25">
      <c r="B99" s="20" t="s">
        <v>150</v>
      </c>
      <c r="C99" s="31" t="s">
        <v>151</v>
      </c>
      <c r="D99" s="21" t="s">
        <v>12</v>
      </c>
      <c r="E99" s="34">
        <v>582</v>
      </c>
      <c r="F99" s="51"/>
      <c r="G99" s="54"/>
      <c r="H99" s="59"/>
      <c r="I99" s="59"/>
      <c r="J99" s="36">
        <f t="shared" si="3"/>
        <v>582</v>
      </c>
    </row>
    <row r="100" spans="2:10" ht="26.25">
      <c r="B100" s="20" t="s">
        <v>152</v>
      </c>
      <c r="C100" s="31" t="s">
        <v>153</v>
      </c>
      <c r="D100" s="21" t="s">
        <v>12</v>
      </c>
      <c r="E100" s="34">
        <v>233</v>
      </c>
      <c r="F100" s="51"/>
      <c r="G100" s="54"/>
      <c r="H100" s="59"/>
      <c r="I100" s="59"/>
      <c r="J100" s="36">
        <f t="shared" si="3"/>
        <v>233</v>
      </c>
    </row>
    <row r="101" spans="2:10" ht="26.25">
      <c r="B101" s="20" t="s">
        <v>154</v>
      </c>
      <c r="C101" s="31" t="s">
        <v>155</v>
      </c>
      <c r="D101" s="21" t="s">
        <v>12</v>
      </c>
      <c r="E101" s="34">
        <v>470</v>
      </c>
      <c r="F101" s="51"/>
      <c r="G101" s="54"/>
      <c r="H101" s="59"/>
      <c r="I101" s="59"/>
      <c r="J101" s="36">
        <f t="shared" si="3"/>
        <v>470</v>
      </c>
    </row>
    <row r="102" spans="2:10" ht="26.25">
      <c r="B102" s="20" t="s">
        <v>156</v>
      </c>
      <c r="C102" s="31" t="s">
        <v>157</v>
      </c>
      <c r="D102" s="21" t="s">
        <v>12</v>
      </c>
      <c r="E102" s="34">
        <v>371</v>
      </c>
      <c r="F102" s="51"/>
      <c r="G102" s="54"/>
      <c r="H102" s="59"/>
      <c r="I102" s="59"/>
      <c r="J102" s="36">
        <f t="shared" si="3"/>
        <v>371</v>
      </c>
    </row>
    <row r="103" spans="2:10" ht="26.25">
      <c r="B103" s="20" t="s">
        <v>158</v>
      </c>
      <c r="C103" s="31" t="s">
        <v>159</v>
      </c>
      <c r="D103" s="21" t="s">
        <v>12</v>
      </c>
      <c r="E103" s="34">
        <v>750</v>
      </c>
      <c r="F103" s="51"/>
      <c r="G103" s="54"/>
      <c r="H103" s="59"/>
      <c r="I103" s="59"/>
      <c r="J103" s="36">
        <f t="shared" si="3"/>
        <v>750</v>
      </c>
    </row>
    <row r="104" spans="2:10" ht="26.25">
      <c r="B104" s="20" t="s">
        <v>160</v>
      </c>
      <c r="C104" s="31" t="s">
        <v>161</v>
      </c>
      <c r="D104" s="21" t="s">
        <v>162</v>
      </c>
      <c r="E104" s="34">
        <v>183</v>
      </c>
      <c r="F104" s="51"/>
      <c r="G104" s="54"/>
      <c r="H104" s="59"/>
      <c r="I104" s="59"/>
      <c r="J104" s="36">
        <f t="shared" si="3"/>
        <v>183</v>
      </c>
    </row>
    <row r="105" spans="2:10" ht="26.25">
      <c r="B105" s="20" t="s">
        <v>163</v>
      </c>
      <c r="C105" s="31" t="s">
        <v>164</v>
      </c>
      <c r="D105" s="21" t="s">
        <v>162</v>
      </c>
      <c r="E105" s="34">
        <v>200</v>
      </c>
      <c r="F105" s="51"/>
      <c r="G105" s="54"/>
      <c r="H105" s="59"/>
      <c r="I105" s="59"/>
      <c r="J105" s="36">
        <f t="shared" si="3"/>
        <v>200</v>
      </c>
    </row>
    <row r="106" spans="2:10" ht="26.25">
      <c r="B106" s="20" t="s">
        <v>165</v>
      </c>
      <c r="C106" s="31" t="s">
        <v>166</v>
      </c>
      <c r="D106" s="21" t="s">
        <v>162</v>
      </c>
      <c r="E106" s="34">
        <v>345</v>
      </c>
      <c r="F106" s="51"/>
      <c r="G106" s="54"/>
      <c r="H106" s="59"/>
      <c r="I106" s="59"/>
      <c r="J106" s="36">
        <f t="shared" si="3"/>
        <v>345</v>
      </c>
    </row>
    <row r="107" spans="2:10" ht="26.25">
      <c r="B107" s="20" t="s">
        <v>167</v>
      </c>
      <c r="C107" s="31" t="s">
        <v>168</v>
      </c>
      <c r="D107" s="21" t="s">
        <v>162</v>
      </c>
      <c r="E107" s="34">
        <v>371</v>
      </c>
      <c r="F107" s="51"/>
      <c r="G107" s="54"/>
      <c r="H107" s="59"/>
      <c r="I107" s="59"/>
      <c r="J107" s="36">
        <f t="shared" si="3"/>
        <v>371</v>
      </c>
    </row>
    <row r="108" spans="2:10" ht="26.25">
      <c r="B108" s="20" t="s">
        <v>169</v>
      </c>
      <c r="C108" s="31" t="s">
        <v>170</v>
      </c>
      <c r="D108" s="21" t="s">
        <v>162</v>
      </c>
      <c r="E108" s="34">
        <v>267</v>
      </c>
      <c r="F108" s="51"/>
      <c r="G108" s="54"/>
      <c r="H108" s="59"/>
      <c r="I108" s="59"/>
      <c r="J108" s="36">
        <f t="shared" si="3"/>
        <v>267</v>
      </c>
    </row>
    <row r="109" spans="2:10" ht="26.25">
      <c r="B109" s="20" t="s">
        <v>171</v>
      </c>
      <c r="C109" s="31" t="s">
        <v>172</v>
      </c>
      <c r="D109" s="21" t="s">
        <v>162</v>
      </c>
      <c r="E109" s="34">
        <v>294</v>
      </c>
      <c r="F109" s="51"/>
      <c r="G109" s="54"/>
      <c r="H109" s="59"/>
      <c r="I109" s="59"/>
      <c r="J109" s="36">
        <f t="shared" si="3"/>
        <v>294</v>
      </c>
    </row>
    <row r="110" spans="2:10" ht="26.25">
      <c r="B110" s="20" t="s">
        <v>173</v>
      </c>
      <c r="C110" s="31" t="s">
        <v>174</v>
      </c>
      <c r="D110" s="21" t="s">
        <v>162</v>
      </c>
      <c r="E110" s="34">
        <v>456</v>
      </c>
      <c r="F110" s="51"/>
      <c r="G110" s="54"/>
      <c r="H110" s="59"/>
      <c r="I110" s="59"/>
      <c r="J110" s="36">
        <f t="shared" si="3"/>
        <v>456</v>
      </c>
    </row>
    <row r="111" spans="2:10" ht="26.25">
      <c r="B111" s="20" t="s">
        <v>175</v>
      </c>
      <c r="C111" s="31" t="s">
        <v>176</v>
      </c>
      <c r="D111" s="21" t="s">
        <v>162</v>
      </c>
      <c r="E111" s="34">
        <v>503</v>
      </c>
      <c r="F111" s="51"/>
      <c r="G111" s="54"/>
      <c r="H111" s="59"/>
      <c r="I111" s="59"/>
      <c r="J111" s="36">
        <f t="shared" si="3"/>
        <v>503</v>
      </c>
    </row>
    <row r="112" spans="2:10" ht="12.75">
      <c r="B112" s="20" t="s">
        <v>177</v>
      </c>
      <c r="C112" s="31" t="s">
        <v>178</v>
      </c>
      <c r="D112" s="21" t="s">
        <v>12</v>
      </c>
      <c r="E112" s="34">
        <v>250</v>
      </c>
      <c r="F112" s="51"/>
      <c r="G112" s="54"/>
      <c r="H112" s="59"/>
      <c r="I112" s="59"/>
      <c r="J112" s="36">
        <f t="shared" si="3"/>
        <v>250</v>
      </c>
    </row>
    <row r="113" spans="2:10" ht="26.25">
      <c r="B113" s="20" t="s">
        <v>179</v>
      </c>
      <c r="C113" s="31" t="s">
        <v>180</v>
      </c>
      <c r="D113" s="21" t="s">
        <v>12</v>
      </c>
      <c r="E113" s="34">
        <v>330</v>
      </c>
      <c r="F113" s="51"/>
      <c r="G113" s="54"/>
      <c r="H113" s="59"/>
      <c r="I113" s="59"/>
      <c r="J113" s="36">
        <f t="shared" si="3"/>
        <v>330</v>
      </c>
    </row>
    <row r="114" spans="2:10" ht="12.75">
      <c r="B114" s="20" t="s">
        <v>181</v>
      </c>
      <c r="C114" s="31" t="s">
        <v>182</v>
      </c>
      <c r="D114" s="21" t="s">
        <v>12</v>
      </c>
      <c r="E114" s="34">
        <v>210</v>
      </c>
      <c r="F114" s="51"/>
      <c r="G114" s="54"/>
      <c r="H114" s="59"/>
      <c r="I114" s="59"/>
      <c r="J114" s="36">
        <f t="shared" si="3"/>
        <v>210</v>
      </c>
    </row>
    <row r="115" spans="2:10" ht="26.25">
      <c r="B115" s="20" t="s">
        <v>183</v>
      </c>
      <c r="C115" s="31" t="s">
        <v>184</v>
      </c>
      <c r="D115" s="21" t="s">
        <v>12</v>
      </c>
      <c r="E115" s="34">
        <v>245</v>
      </c>
      <c r="F115" s="51"/>
      <c r="G115" s="54"/>
      <c r="H115" s="59"/>
      <c r="I115" s="59"/>
      <c r="J115" s="36">
        <f t="shared" si="3"/>
        <v>245</v>
      </c>
    </row>
    <row r="116" spans="2:10" ht="52.5">
      <c r="B116" s="20" t="s">
        <v>185</v>
      </c>
      <c r="C116" s="31" t="s">
        <v>210</v>
      </c>
      <c r="D116" s="21" t="s">
        <v>13</v>
      </c>
      <c r="E116" s="34">
        <v>138</v>
      </c>
      <c r="F116" s="51"/>
      <c r="G116" s="54"/>
      <c r="H116" s="59"/>
      <c r="I116" s="59"/>
      <c r="J116" s="36">
        <f t="shared" si="3"/>
        <v>138</v>
      </c>
    </row>
    <row r="117" spans="2:10" ht="66">
      <c r="B117" s="20" t="s">
        <v>186</v>
      </c>
      <c r="C117" s="31" t="s">
        <v>187</v>
      </c>
      <c r="D117" s="21" t="s">
        <v>13</v>
      </c>
      <c r="E117" s="34">
        <v>138</v>
      </c>
      <c r="F117" s="51"/>
      <c r="G117" s="54"/>
      <c r="H117" s="59"/>
      <c r="I117" s="59"/>
      <c r="J117" s="36">
        <f t="shared" si="3"/>
        <v>138</v>
      </c>
    </row>
    <row r="118" spans="2:10" ht="66">
      <c r="B118" s="20" t="s">
        <v>188</v>
      </c>
      <c r="C118" s="31" t="s">
        <v>189</v>
      </c>
      <c r="D118" s="21" t="s">
        <v>13</v>
      </c>
      <c r="E118" s="34">
        <v>138</v>
      </c>
      <c r="F118" s="51"/>
      <c r="G118" s="54"/>
      <c r="H118" s="59"/>
      <c r="I118" s="59"/>
      <c r="J118" s="36">
        <f t="shared" si="3"/>
        <v>138</v>
      </c>
    </row>
    <row r="119" spans="2:10" ht="26.25">
      <c r="B119" s="20" t="s">
        <v>190</v>
      </c>
      <c r="C119" s="31" t="s">
        <v>191</v>
      </c>
      <c r="D119" s="21" t="s">
        <v>12</v>
      </c>
      <c r="E119" s="34">
        <v>330</v>
      </c>
      <c r="F119" s="51"/>
      <c r="G119" s="54"/>
      <c r="H119" s="59"/>
      <c r="I119" s="59"/>
      <c r="J119" s="36">
        <f t="shared" si="3"/>
        <v>330</v>
      </c>
    </row>
    <row r="120" spans="2:10" ht="26.25">
      <c r="B120" s="20" t="s">
        <v>192</v>
      </c>
      <c r="C120" s="31" t="s">
        <v>193</v>
      </c>
      <c r="D120" s="21" t="s">
        <v>12</v>
      </c>
      <c r="E120" s="34">
        <v>60</v>
      </c>
      <c r="F120" s="51"/>
      <c r="G120" s="54"/>
      <c r="H120" s="59"/>
      <c r="I120" s="59"/>
      <c r="J120" s="36">
        <f t="shared" si="3"/>
        <v>60</v>
      </c>
    </row>
    <row r="121" spans="2:10" ht="12.75">
      <c r="B121" s="20" t="s">
        <v>194</v>
      </c>
      <c r="C121" s="31" t="s">
        <v>195</v>
      </c>
      <c r="D121" s="21" t="s">
        <v>12</v>
      </c>
      <c r="E121" s="34">
        <v>130</v>
      </c>
      <c r="F121" s="52"/>
      <c r="G121" s="55"/>
      <c r="H121" s="59"/>
      <c r="I121" s="59"/>
      <c r="J121" s="36">
        <f t="shared" si="3"/>
        <v>130</v>
      </c>
    </row>
    <row r="122" spans="6:8" ht="38.25" customHeight="1">
      <c r="F122" s="27">
        <f>+SUM(F14:F121)</f>
        <v>1</v>
      </c>
      <c r="G122" s="28" t="s">
        <v>217</v>
      </c>
      <c r="H122" s="45">
        <f>ROUND(SUMPRODUCT(F14:F121,G14:G121),5)</f>
        <v>0</v>
      </c>
    </row>
    <row r="123" ht="13.5">
      <c r="H123" s="43"/>
    </row>
    <row r="124" spans="5:8" ht="15">
      <c r="E124" s="14"/>
      <c r="H124" s="44"/>
    </row>
    <row r="128" ht="12.75">
      <c r="G128" s="29"/>
    </row>
  </sheetData>
  <sheetProtection password="DA17" sheet="1"/>
  <mergeCells count="25">
    <mergeCell ref="H50:I69"/>
    <mergeCell ref="H70:I121"/>
    <mergeCell ref="F50:F69"/>
    <mergeCell ref="G50:G69"/>
    <mergeCell ref="G19:G34"/>
    <mergeCell ref="F35:F49"/>
    <mergeCell ref="G35:G49"/>
    <mergeCell ref="H14:I18"/>
    <mergeCell ref="H19:I34"/>
    <mergeCell ref="H35:I49"/>
    <mergeCell ref="B12:F12"/>
    <mergeCell ref="B4:G4"/>
    <mergeCell ref="B9:E9"/>
    <mergeCell ref="G9:I9"/>
    <mergeCell ref="B10:E10"/>
    <mergeCell ref="G10:I10"/>
    <mergeCell ref="B7:C7"/>
    <mergeCell ref="D7:F7"/>
    <mergeCell ref="D2:G2"/>
    <mergeCell ref="B6:F6"/>
    <mergeCell ref="F70:F121"/>
    <mergeCell ref="G70:G121"/>
    <mergeCell ref="F14:F18"/>
    <mergeCell ref="G14:G18"/>
    <mergeCell ref="F19:F34"/>
  </mergeCells>
  <dataValidations count="3">
    <dataValidation type="custom" allowBlank="1" showInputMessage="1" showErrorMessage="1" errorTitle="Errore" error="Non è ammesso:&#10;- Ribasso % negativo&#10;- Ribasso % con un numero di cifre decimali superiori a 3 (Tre)" sqref="R55">
      <formula1>AND(R55&gt;=0,R55&lt;=100%,LEN(TEXT(R55*100-INT(R55*100),"0,000#"))&lt;6)</formula1>
    </dataValidation>
    <dataValidation type="custom" allowBlank="1" showInputMessage="1" showErrorMessage="1" errorTitle="Errore" error="Non è ammessa l'indicazione di un ribasso %:&#10;- negativo&#10;- pari o superiore al 100%&#10;- con un numero di cifre decimali superiori a 3" sqref="G14:G121">
      <formula1>AND(G14&gt;=0,G14&lt;1,LEN(TEXT(G14*100-INT(G14*100),"0,00#"))&lt;5)</formula1>
    </dataValidation>
    <dataValidation type="custom" allowBlank="1" showInputMessage="1" showErrorMessage="1" errorTitle="Errore!" error="Non è ammessa l'indicazione di un importo:&#10;- negativo&#10;- pari a Zero&#10;- con un numero di cifre decimali maggiori di 2&#10;" sqref="F9:F10">
      <formula1>AND(F9&gt;0,LEN(TEXT(F9-INT(F9),"0,00#"))&lt;5)</formula1>
    </dataValidation>
  </dataValidations>
  <printOptions/>
  <pageMargins left="0.25" right="0.25" top="0.75" bottom="0.75" header="0.3" footer="0.3"/>
  <pageSetup fitToHeight="3" horizontalDpi="600" verticalDpi="600" orientation="portrait" paperSize="9" scale="48" r:id="rId2"/>
  <headerFooter alignWithMargins="0">
    <oddFooter>&amp;LDichiarazione offerta economica&amp;CPag. &amp;P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Cicogna Cristina</cp:lastModifiedBy>
  <cp:lastPrinted>2017-02-03T12:26:10Z</cp:lastPrinted>
  <dcterms:created xsi:type="dcterms:W3CDTF">2010-01-15T09:53:38Z</dcterms:created>
  <dcterms:modified xsi:type="dcterms:W3CDTF">2021-07-21T07:40:18Z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