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70" windowHeight="9060" tabRatio="602" activeTab="0"/>
  </bookViews>
  <sheets>
    <sheet name="Modulo offerta economica" sheetId="1" r:id="rId1"/>
  </sheets>
  <definedNames>
    <definedName name="_xlnm.Print_Area" localSheetId="0">'Modulo offerta economica'!$A$2:$M$43</definedName>
  </definedNames>
  <calcPr fullCalcOnLoad="1"/>
</workbook>
</file>

<file path=xl/sharedStrings.xml><?xml version="1.0" encoding="utf-8"?>
<sst xmlns="http://schemas.openxmlformats.org/spreadsheetml/2006/main" count="47" uniqueCount="45">
  <si>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</si>
  <si>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</si>
  <si>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</si>
  <si>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</si>
  <si>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</si>
  <si>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</si>
  <si>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</si>
  <si>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</si>
  <si>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</si>
  <si>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</si>
  <si>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</si>
  <si>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</si>
  <si>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</si>
  <si>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</si>
  <si>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</si>
  <si>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</si>
  <si>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</si>
  <si>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</si>
  <si>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</si>
  <si>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</si>
  <si>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</si>
  <si>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essersi recato sul posto dove debbono eseguirsi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</si>
  <si>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</si>
  <si>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</si>
  <si>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</si>
  <si>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</si>
  <si>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</si>
  <si>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</si>
  <si>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</si>
  <si>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</si>
  <si>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</si>
  <si>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Sottoscritto digitalmente da</t>
  </si>
  <si>
    <t>Allegato B - Modulo offerta economica</t>
  </si>
  <si>
    <t>di aver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</si>
  <si>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 xml:space="preserve">valevole sull'importo di </t>
  </si>
  <si>
    <t>Pertanto, risulta:</t>
  </si>
  <si>
    <t>IMPORTO ANNUO PRESUNTO SULLA BASE DELLE MANIFESTAZIONI MASSIMO PREVISTE</t>
  </si>
  <si>
    <t>quale spesa massima annua raggiungibile, ai fini della contabilizzazione delle prestazioni a chiamata di natura ordinaria e straordinaria o non programmabile.</t>
  </si>
  <si>
    <t>oltre IVA, a manifestazione. Messa a disposizione nolo a caldo delle necessarie torri faro dotate di gruppo elettrogeno incorporato, per ogni torre noleggiata per ciascuna manifestazione.</t>
  </si>
  <si>
    <t>di accettare integralmente, senza condizione o riserva alcuna, tutte le norme e disposizioni contenute nel presente modulo di offerta, nella lettera di invito recante le modalità di partecipazione e svolgimento della procedura negoziata, nel capitolato d'oneri e relativi allegati tecnici, nonchè in tutti gli altri elaborati disponibili nell’area "Allegati" della RDO on line, relativa alla procedura in oggetto, all'interno del portale https://fornitori.sportesalute.eu;</t>
  </si>
  <si>
    <t>di aver preso nota che la validità del contratto decorre dalla data del verbale di consegna e che, su richiesta di Sport e salute, dovrà dare inizio all’esecuzione anticipata delle prestazioni anche nelle more della stipula del contratto.</t>
  </si>
  <si>
    <t>oltre IVA,  mensili. Prestazioni a forfait sulle torri faro di proprietà di Sport e salute</t>
  </si>
  <si>
    <t>oltre IVA, a manifestazione. Gestione delle torri faro di proprietà di Sport e salute</t>
  </si>
  <si>
    <t>IMPORTO ANNUO PRESUNTO</t>
  </si>
  <si>
    <t>Procedura negoziata per l’affidamento del servizio di assistenza elettrica, meccanica, conduzione, manutenzione e riparazione delle torri faro mobili di illuminazione.
CIG 9288120F15 - R.A. 094/22/PN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</si>
</sst>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  <numFmt numFmtId="198" formatCode="#,##0.000_ ;\-#,##0.000\ "/>
    <numFmt numFmtId="199" formatCode="#,##0.0_ ;\-#,##0.0\ "/>
    <numFmt numFmtId="200" formatCode="#,##0_ ;\-#,##0\ 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40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173" fontId="0" fillId="0" borderId="0" applyFont="0" applyFill="0" applyBorder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3" fillId="19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right" vertical="top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center" wrapText="1"/>
      <protection/>
    </xf>
    <xf numFmtId="175" fontId="9" fillId="34" borderId="0" xfId="0" applyNumberFormat="1" applyFont="1" applyFill="1" applyAlignment="1" applyProtection="1">
      <alignment vertical="top" wrapText="1"/>
      <protection/>
    </xf>
    <xf numFmtId="0" fontId="10" fillId="34" borderId="0" xfId="0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vertical="top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18" fillId="32" borderId="0" xfId="0" applyFont="1" applyFill="1" applyAlignment="1">
      <alignment horizontal="right" vertical="center" wrapText="1"/>
    </xf>
    <xf numFmtId="0" fontId="14" fillId="32" borderId="12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5" borderId="13" xfId="0" applyFont="1" applyFill="1" applyBorder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horizontal="left" vertical="center" wrapText="1"/>
      <protection/>
    </xf>
    <xf numFmtId="0" fontId="9" fillId="35" borderId="15" xfId="0" applyFont="1" applyFill="1" applyBorder="1" applyAlignment="1" applyProtection="1">
      <alignment horizontal="left" vertical="center" wrapText="1"/>
      <protection/>
    </xf>
    <xf numFmtId="0" fontId="9" fillId="32" borderId="12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15" fillId="32" borderId="12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justify" vertical="center" wrapText="1"/>
      <protection/>
    </xf>
    <xf numFmtId="0" fontId="9" fillId="4" borderId="17" xfId="0" applyFont="1" applyFill="1" applyBorder="1" applyAlignment="1" applyProtection="1">
      <alignment horizontal="justify" vertical="center" wrapText="1"/>
      <protection/>
    </xf>
    <xf numFmtId="0" fontId="9" fillId="4" borderId="18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10" fillId="25" borderId="16" xfId="0" applyFont="1" applyFill="1" applyBorder="1" applyAlignment="1" applyProtection="1">
      <alignment horizontal="center" vertical="center" wrapText="1"/>
      <protection locked="0"/>
    </xf>
    <xf numFmtId="0" fontId="10" fillId="25" borderId="17" xfId="0" applyFont="1" applyFill="1" applyBorder="1" applyAlignment="1" applyProtection="1">
      <alignment horizontal="center" vertical="center" wrapText="1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Alignment="1">
      <alignment horizontal="center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4" fillId="32" borderId="12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175" fontId="9" fillId="32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right" vertical="top" wrapText="1"/>
      <protection/>
    </xf>
    <xf numFmtId="181" fontId="9" fillId="0" borderId="11" xfId="0" applyNumberFormat="1" applyFont="1" applyFill="1" applyBorder="1" applyAlignment="1" applyProtection="1">
      <alignment horizontal="center" vertical="center" wrapText="1"/>
      <protection/>
    </xf>
    <xf numFmtId="181" fontId="9" fillId="36" borderId="0" xfId="0" applyNumberFormat="1" applyFont="1" applyFill="1" applyAlignment="1" applyProtection="1">
      <alignment horizontal="center" vertical="center" wrapText="1"/>
      <protection/>
    </xf>
    <xf numFmtId="181" fontId="9" fillId="36" borderId="0" xfId="0" applyNumberFormat="1" applyFont="1" applyFill="1" applyAlignment="1" applyProtection="1">
      <alignment horizontal="right" vertical="top" wrapText="1"/>
      <protection/>
    </xf>
    <xf numFmtId="181" fontId="9" fillId="36" borderId="0" xfId="0" applyNumberFormat="1" applyFont="1" applyFill="1" applyAlignment="1" applyProtection="1">
      <alignment vertical="top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1838325</xdr:colOff>
      <xdr:row>2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" y="11430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P47"/>
  <sheetViews>
    <sheetView showGridLines="0" tabSelected="1" zoomScale="60" zoomScaleNormal="60" zoomScalePageLayoutView="0" workbookViewId="0" topLeftCell="A1">
      <selection activeCell="B8" sqref="B8:F8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customWidth="1"/>
    <col min="10" max="10" width="4.8515625" style="5" hidden="1" customWidth="1"/>
    <col min="11" max="11" width="12.28125" style="1" customWidth="1"/>
    <col min="12" max="12" width="9.140625" style="1" customWidth="1"/>
    <col min="13" max="13" width="15.421875" style="1" customWidth="1"/>
    <col min="14" max="14" width="9.140625" style="1" customWidth="1"/>
    <col min="15" max="15" width="21.8515625" style="1" bestFit="1" customWidth="1"/>
    <col min="16" max="16384" width="9.140625" style="1" customWidth="1"/>
  </cols>
  <sheetData>
    <row r="1" ht="9" customHeight="1"/>
    <row r="2" spans="4:13" s="7" customFormat="1" ht="39.75" customHeight="1">
      <c r="D2" s="38" t="s">
        <v>32</v>
      </c>
      <c r="E2" s="38"/>
      <c r="F2" s="38"/>
      <c r="G2" s="38"/>
      <c r="H2" s="38"/>
      <c r="I2" s="38"/>
      <c r="J2" s="38"/>
      <c r="K2" s="38"/>
      <c r="L2" s="38"/>
      <c r="M2" s="38"/>
    </row>
    <row r="3" s="7" customFormat="1" ht="21.75" customHeight="1"/>
    <row r="4" s="7" customFormat="1" ht="16.5" customHeight="1"/>
    <row r="5" spans="2:13" s="7" customFormat="1" ht="111.75" customHeight="1">
      <c r="B5" s="54" t="s">
        <v>44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="7" customFormat="1" ht="13.5" customHeight="1"/>
    <row r="7" spans="2:8" ht="18" customHeight="1" thickBot="1">
      <c r="B7" s="57" t="s">
        <v>28</v>
      </c>
      <c r="C7" s="57"/>
      <c r="D7" s="57"/>
      <c r="E7" s="57"/>
      <c r="F7" s="57"/>
      <c r="G7" s="3"/>
      <c r="H7" s="3"/>
    </row>
    <row r="8" spans="2:10" s="4" customFormat="1" ht="54.75" customHeight="1" thickBot="1">
      <c r="B8" s="51"/>
      <c r="C8" s="52"/>
      <c r="D8" s="52"/>
      <c r="E8" s="52"/>
      <c r="F8" s="53"/>
      <c r="G8" s="49" t="str">
        <f>+IF(B8="","Indicare la 'Ragione sociale per esteso'",IF(B8="Ragione sociale Impresa","Indicare la 'Ragione sociale per esteso'",""))</f>
        <v>Indicare la 'Ragione sociale per esteso'</v>
      </c>
      <c r="H8" s="50"/>
      <c r="I8" s="6"/>
      <c r="J8" s="6" t="str">
        <f>+IF(B8="","- Ragione sociale","")</f>
        <v>- Ragione sociale</v>
      </c>
    </row>
    <row r="9" spans="1:10" s="9" customFormat="1" ht="45" customHeight="1">
      <c r="A9" s="48" t="s">
        <v>0</v>
      </c>
      <c r="B9" s="48"/>
      <c r="C9" s="48"/>
      <c r="D9" s="48"/>
      <c r="E9" s="48"/>
      <c r="F9" s="48"/>
      <c r="G9" s="10"/>
      <c r="H9" s="10"/>
      <c r="I9" s="10"/>
      <c r="J9" s="10"/>
    </row>
    <row r="10" spans="1:13" s="9" customFormat="1" ht="33.75" customHeight="1">
      <c r="A10" s="8" t="s">
        <v>1</v>
      </c>
      <c r="B10" s="42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s="9" customFormat="1" ht="74.25" customHeight="1">
      <c r="A11" s="8" t="s">
        <v>2</v>
      </c>
      <c r="B11" s="42" t="s">
        <v>39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s="9" customFormat="1" ht="39" customHeight="1">
      <c r="A12" s="8" t="s">
        <v>3</v>
      </c>
      <c r="B12" s="42" t="s">
        <v>11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s="9" customFormat="1" ht="27.75" customHeight="1">
      <c r="A13" s="8" t="s">
        <v>4</v>
      </c>
      <c r="B13" s="42" t="s">
        <v>21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9" customFormat="1" ht="73.5" customHeight="1">
      <c r="A14" s="8" t="s">
        <v>5</v>
      </c>
      <c r="B14" s="42" t="s">
        <v>33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9" customFormat="1" ht="45" customHeight="1">
      <c r="A15" s="8" t="s">
        <v>6</v>
      </c>
      <c r="B15" s="42" t="s">
        <v>25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s="9" customFormat="1" ht="61.5" customHeight="1">
      <c r="A16" s="8" t="s">
        <v>7</v>
      </c>
      <c r="B16" s="42" t="s">
        <v>22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9" customFormat="1" ht="47.25" customHeight="1">
      <c r="A17" s="8" t="s">
        <v>8</v>
      </c>
      <c r="B17" s="42" t="s">
        <v>23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s="9" customFormat="1" ht="45" customHeight="1">
      <c r="A18" s="8" t="s">
        <v>9</v>
      </c>
      <c r="B18" s="42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s="9" customFormat="1" ht="65.25" customHeight="1" thickBot="1">
      <c r="A19" s="8" t="s">
        <v>12</v>
      </c>
      <c r="B19" s="42" t="s">
        <v>14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9" customFormat="1" ht="69" customHeight="1" thickBot="1">
      <c r="B20" s="43" t="s">
        <v>16</v>
      </c>
      <c r="C20" s="44"/>
      <c r="D20" s="44"/>
      <c r="E20" s="45"/>
      <c r="F20" s="25"/>
      <c r="G20" s="39" t="s">
        <v>15</v>
      </c>
      <c r="H20" s="40"/>
      <c r="I20" s="40"/>
      <c r="J20" s="40"/>
      <c r="K20" s="40"/>
      <c r="L20" s="40"/>
      <c r="M20" s="40"/>
    </row>
    <row r="21" spans="2:13" s="9" customFormat="1" ht="30" customHeight="1" thickBot="1">
      <c r="B21" s="19"/>
      <c r="C21" s="19"/>
      <c r="D21" s="19"/>
      <c r="E21" s="19"/>
      <c r="F21" s="20"/>
      <c r="G21" s="24"/>
      <c r="H21" s="24"/>
      <c r="I21" s="24"/>
      <c r="J21" s="24"/>
      <c r="K21" s="24"/>
      <c r="L21" s="24"/>
      <c r="M21" s="24"/>
    </row>
    <row r="22" spans="2:13" s="18" customFormat="1" ht="75" customHeight="1" thickBot="1">
      <c r="B22" s="43" t="s">
        <v>29</v>
      </c>
      <c r="C22" s="44"/>
      <c r="D22" s="44"/>
      <c r="E22" s="45"/>
      <c r="F22" s="25"/>
      <c r="G22" s="39" t="s">
        <v>30</v>
      </c>
      <c r="H22" s="40"/>
      <c r="I22" s="40"/>
      <c r="J22" s="40"/>
      <c r="K22" s="40"/>
      <c r="L22" s="40"/>
      <c r="M22" s="40"/>
    </row>
    <row r="23" spans="2:10" s="18" customFormat="1" ht="18.75">
      <c r="B23" s="19"/>
      <c r="C23" s="19"/>
      <c r="D23" s="19"/>
      <c r="E23" s="19"/>
      <c r="F23" s="20"/>
      <c r="G23" s="21"/>
      <c r="H23" s="22"/>
      <c r="I23" s="23"/>
      <c r="J23" s="23"/>
    </row>
    <row r="24" spans="1:13" s="9" customFormat="1" ht="35.25" customHeight="1">
      <c r="A24" s="8" t="s">
        <v>13</v>
      </c>
      <c r="B24" s="42" t="s">
        <v>26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s="9" customFormat="1" ht="45.75" customHeight="1">
      <c r="A25" s="8" t="s">
        <v>10</v>
      </c>
      <c r="B25" s="41" t="s">
        <v>40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s="9" customFormat="1" ht="34.5" customHeight="1" thickBot="1">
      <c r="A26" s="48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s="9" customFormat="1" ht="52.5" customHeight="1" thickBot="1">
      <c r="A27" s="11"/>
      <c r="B27" s="43" t="s">
        <v>27</v>
      </c>
      <c r="C27" s="44"/>
      <c r="D27" s="44"/>
      <c r="E27" s="45"/>
      <c r="F27" s="26"/>
      <c r="G27" s="63" t="str">
        <f>+IF(F27="","Indicare il 'Ribasso % offerto'","")</f>
        <v>Indicare il 'Ribasso % offerto'</v>
      </c>
      <c r="H27" s="64"/>
      <c r="I27" s="12"/>
      <c r="J27" s="12" t="str">
        <f>+IF(F27="","- Ribasso % offerto","")</f>
        <v>- Ribasso % offerto</v>
      </c>
      <c r="K27" s="11"/>
      <c r="L27" s="11"/>
      <c r="M27" s="11"/>
    </row>
    <row r="28" spans="1:13" s="9" customFormat="1" ht="10.5" customHeight="1">
      <c r="A28" s="11"/>
      <c r="B28" s="13"/>
      <c r="C28" s="13"/>
      <c r="D28" s="13"/>
      <c r="E28" s="13"/>
      <c r="F28" s="13"/>
      <c r="G28" s="14"/>
      <c r="H28" s="15"/>
      <c r="I28" s="12"/>
      <c r="J28" s="12"/>
      <c r="K28" s="11"/>
      <c r="L28" s="11"/>
      <c r="M28" s="11"/>
    </row>
    <row r="29" spans="2:13" s="9" customFormat="1" ht="39" customHeight="1">
      <c r="B29" s="33" t="s">
        <v>34</v>
      </c>
      <c r="C29" s="71">
        <v>220</v>
      </c>
      <c r="D29" s="71"/>
      <c r="E29" s="71"/>
      <c r="F29" s="67" t="s">
        <v>41</v>
      </c>
      <c r="G29" s="67"/>
      <c r="H29" s="67"/>
      <c r="I29" s="67"/>
      <c r="J29" s="67"/>
      <c r="K29" s="67"/>
      <c r="L29" s="67"/>
      <c r="M29" s="67"/>
    </row>
    <row r="30" spans="2:13" s="32" customFormat="1" ht="39" customHeight="1">
      <c r="B30" s="33" t="s">
        <v>34</v>
      </c>
      <c r="C30" s="71">
        <v>400</v>
      </c>
      <c r="D30" s="71"/>
      <c r="E30" s="71"/>
      <c r="F30" s="48" t="s">
        <v>42</v>
      </c>
      <c r="G30" s="48"/>
      <c r="H30" s="48"/>
      <c r="I30" s="48"/>
      <c r="J30" s="48"/>
      <c r="K30" s="48"/>
      <c r="L30" s="48"/>
      <c r="M30" s="48"/>
    </row>
    <row r="31" spans="2:13" s="32" customFormat="1" ht="59.25" customHeight="1">
      <c r="B31" s="33" t="s">
        <v>34</v>
      </c>
      <c r="C31" s="71">
        <v>130</v>
      </c>
      <c r="D31" s="71"/>
      <c r="E31" s="71"/>
      <c r="F31" s="48" t="s">
        <v>38</v>
      </c>
      <c r="G31" s="48"/>
      <c r="H31" s="48"/>
      <c r="I31" s="48"/>
      <c r="J31" s="48"/>
      <c r="K31" s="48"/>
      <c r="L31" s="48"/>
      <c r="M31" s="48"/>
    </row>
    <row r="32" spans="2:16" s="9" customFormat="1" ht="19.5" customHeight="1">
      <c r="B32" s="31"/>
      <c r="C32" s="72">
        <f>C29*36</f>
        <v>7920</v>
      </c>
      <c r="D32" s="72"/>
      <c r="E32" s="72"/>
      <c r="F32" s="73">
        <f>C32*(1-F$27)</f>
        <v>7920</v>
      </c>
      <c r="G32" s="34"/>
      <c r="H32" s="34"/>
      <c r="I32" s="69"/>
      <c r="J32" s="69"/>
      <c r="K32" s="69"/>
      <c r="L32" s="69"/>
      <c r="M32" s="69"/>
      <c r="N32" s="35"/>
      <c r="O32" s="34"/>
      <c r="P32" s="35"/>
    </row>
    <row r="33" spans="2:16" s="32" customFormat="1" ht="19.5" customHeight="1">
      <c r="B33" s="31"/>
      <c r="C33" s="72">
        <f>C30*210</f>
        <v>84000</v>
      </c>
      <c r="D33" s="72"/>
      <c r="E33" s="72"/>
      <c r="F33" s="73">
        <f>C33*(1-F$27)</f>
        <v>84000</v>
      </c>
      <c r="G33" s="36"/>
      <c r="H33" s="36"/>
      <c r="I33" s="36"/>
      <c r="J33" s="36"/>
      <c r="K33" s="36"/>
      <c r="L33" s="36"/>
      <c r="M33" s="36"/>
      <c r="N33" s="37"/>
      <c r="O33" s="34"/>
      <c r="P33" s="37"/>
    </row>
    <row r="34" spans="2:16" s="32" customFormat="1" ht="19.5" customHeight="1">
      <c r="B34" s="31"/>
      <c r="C34" s="72">
        <f>C31*3*210</f>
        <v>81900</v>
      </c>
      <c r="D34" s="72"/>
      <c r="E34" s="72"/>
      <c r="F34" s="73">
        <f>C34*(1-F$27)</f>
        <v>81900</v>
      </c>
      <c r="G34" s="36"/>
      <c r="H34" s="36"/>
      <c r="I34" s="36"/>
      <c r="J34" s="36"/>
      <c r="K34" s="36"/>
      <c r="L34" s="36"/>
      <c r="M34" s="36"/>
      <c r="N34" s="37"/>
      <c r="O34" s="34"/>
      <c r="P34" s="37"/>
    </row>
    <row r="35" spans="1:13" s="9" customFormat="1" ht="34.5" customHeight="1" thickBot="1">
      <c r="A35" s="48" t="s">
        <v>35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2:10" s="9" customFormat="1" ht="60.75" customHeight="1" thickBot="1">
      <c r="B36" s="43" t="s">
        <v>36</v>
      </c>
      <c r="C36" s="44"/>
      <c r="D36" s="44"/>
      <c r="E36" s="45"/>
      <c r="F36" s="70">
        <f>ROUND(SUM(F32:F34),3)</f>
        <v>173820</v>
      </c>
      <c r="G36" s="46"/>
      <c r="H36" s="47"/>
      <c r="I36" s="10"/>
      <c r="J36" s="10"/>
    </row>
    <row r="37" s="68" customFormat="1" ht="24" customHeight="1"/>
    <row r="38" spans="2:13" s="9" customFormat="1" ht="42.75" customHeight="1">
      <c r="B38" s="29" t="s">
        <v>19</v>
      </c>
      <c r="C38" s="71">
        <v>30000</v>
      </c>
      <c r="D38" s="71"/>
      <c r="E38" s="71"/>
      <c r="F38" s="42" t="s">
        <v>37</v>
      </c>
      <c r="G38" s="42"/>
      <c r="H38" s="42"/>
      <c r="I38" s="42"/>
      <c r="J38" s="42"/>
      <c r="K38" s="42"/>
      <c r="L38" s="42"/>
      <c r="M38" s="42"/>
    </row>
    <row r="39" spans="1:10" s="13" customFormat="1" ht="21" customHeight="1">
      <c r="A39" s="48" t="s">
        <v>17</v>
      </c>
      <c r="B39" s="48"/>
      <c r="C39" s="48"/>
      <c r="D39" s="48"/>
      <c r="E39" s="48"/>
      <c r="F39" s="48"/>
      <c r="G39" s="16"/>
      <c r="I39" s="17"/>
      <c r="J39" s="17"/>
    </row>
    <row r="40" spans="1:10" s="13" customFormat="1" ht="14.25" customHeight="1" thickBot="1">
      <c r="A40" s="29"/>
      <c r="B40" s="29"/>
      <c r="C40" s="29"/>
      <c r="D40" s="29"/>
      <c r="E40" s="29"/>
      <c r="G40" s="16"/>
      <c r="I40" s="17"/>
      <c r="J40" s="17"/>
    </row>
    <row r="41" spans="2:13" s="9" customFormat="1" ht="81" customHeight="1" thickBot="1">
      <c r="B41" s="43" t="s">
        <v>43</v>
      </c>
      <c r="C41" s="44"/>
      <c r="D41" s="44"/>
      <c r="E41" s="45"/>
      <c r="F41" s="70">
        <f>F36+C38</f>
        <v>203820</v>
      </c>
      <c r="G41" s="1"/>
      <c r="H41" s="1"/>
      <c r="I41" s="1"/>
      <c r="J41" s="1"/>
      <c r="K41" s="1"/>
      <c r="L41" s="1"/>
      <c r="M41" s="1"/>
    </row>
    <row r="42" spans="2:15" s="9" customFormat="1" ht="21" customHeight="1">
      <c r="B42" s="27"/>
      <c r="C42" s="65"/>
      <c r="D42" s="66"/>
      <c r="E42" s="66"/>
      <c r="F42" s="30"/>
      <c r="G42" s="30"/>
      <c r="H42" s="30"/>
      <c r="I42" s="30"/>
      <c r="J42" s="30"/>
      <c r="K42" s="30"/>
      <c r="L42" s="30"/>
      <c r="M42" s="30"/>
      <c r="O42" s="28"/>
    </row>
    <row r="43" ht="18.75" customHeight="1"/>
    <row r="44" ht="30" customHeight="1"/>
    <row r="45" spans="2:5" ht="39" customHeight="1">
      <c r="B45" s="62" t="s">
        <v>31</v>
      </c>
      <c r="C45" s="62"/>
      <c r="D45" s="62"/>
      <c r="E45" s="62"/>
    </row>
    <row r="46" spans="2:5" ht="42" customHeight="1">
      <c r="B46" s="58"/>
      <c r="C46" s="59"/>
      <c r="D46" s="59"/>
      <c r="E46" s="60"/>
    </row>
    <row r="47" spans="8:13" ht="87.75" customHeight="1">
      <c r="H47" s="61"/>
      <c r="I47" s="61"/>
      <c r="J47" s="61"/>
      <c r="K47" s="61"/>
      <c r="L47" s="61"/>
      <c r="M47" s="61"/>
    </row>
  </sheetData>
  <sheetProtection password="DA17" sheet="1"/>
  <protectedRanges>
    <protectedRange sqref="F20:F21 F27 B8" name="Intervallo1"/>
  </protectedRanges>
  <mergeCells count="48">
    <mergeCell ref="B17:M17"/>
    <mergeCell ref="A26:M26"/>
    <mergeCell ref="C31:E31"/>
    <mergeCell ref="F31:M31"/>
    <mergeCell ref="C34:E34"/>
    <mergeCell ref="B20:E20"/>
    <mergeCell ref="C32:E32"/>
    <mergeCell ref="I32:J32"/>
    <mergeCell ref="K32:M32"/>
    <mergeCell ref="C33:E33"/>
    <mergeCell ref="B46:E46"/>
    <mergeCell ref="H47:M47"/>
    <mergeCell ref="B45:E45"/>
    <mergeCell ref="B27:E27"/>
    <mergeCell ref="G27:H27"/>
    <mergeCell ref="C42:E42"/>
    <mergeCell ref="F29:M29"/>
    <mergeCell ref="A37:IV37"/>
    <mergeCell ref="C38:E38"/>
    <mergeCell ref="F38:M38"/>
    <mergeCell ref="B10:M10"/>
    <mergeCell ref="A9:F9"/>
    <mergeCell ref="B14:M14"/>
    <mergeCell ref="B5:M5"/>
    <mergeCell ref="B7:F7"/>
    <mergeCell ref="B12:M12"/>
    <mergeCell ref="B11:M11"/>
    <mergeCell ref="B13:M13"/>
    <mergeCell ref="B16:M16"/>
    <mergeCell ref="C30:E30"/>
    <mergeCell ref="F30:M30"/>
    <mergeCell ref="G8:H8"/>
    <mergeCell ref="B22:E22"/>
    <mergeCell ref="G22:M22"/>
    <mergeCell ref="B8:F8"/>
    <mergeCell ref="B15:M15"/>
    <mergeCell ref="B18:M18"/>
    <mergeCell ref="C29:E29"/>
    <mergeCell ref="D2:M2"/>
    <mergeCell ref="G20:M20"/>
    <mergeCell ref="B25:M25"/>
    <mergeCell ref="B24:M24"/>
    <mergeCell ref="B19:M19"/>
    <mergeCell ref="B41:E41"/>
    <mergeCell ref="B36:E36"/>
    <mergeCell ref="G36:H36"/>
    <mergeCell ref="A39:F39"/>
    <mergeCell ref="A35:M35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8">
      <formula1>AND(F28&gt;0,LEN((F28*100)-INT(F28*100))&lt;6)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7">
      <formula1>AND(F27&gt;=0,F27&lt;=100%,LEN(TEXT(F27*100-INT(F27*100),"0,000#"))&lt;6)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Strianese Anna Maria</cp:lastModifiedBy>
  <cp:lastPrinted>2018-02-28T10:08:25Z</cp:lastPrinted>
  <dcterms:created xsi:type="dcterms:W3CDTF">2009-02-24T13:31:04Z</dcterms:created>
  <dcterms:modified xsi:type="dcterms:W3CDTF">2022-06-24T12:26:46Z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