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Mario\GARE\GARE\2022\RA143_22_PA_Allestimenti tecnologici\02_GARA\01_DOCUMENTAZIONE DI GARA\05_DOC DEFINITIVA PUBBLICAZIONE\"/>
    </mc:Choice>
  </mc:AlternateContent>
  <xr:revisionPtr revIDLastSave="0" documentId="13_ncr:1_{1645F508-5EB8-494A-A17E-78F65F4E038F}" xr6:coauthVersionLast="45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Modulo offerta economica" sheetId="2" r:id="rId1"/>
  </sheets>
  <definedNames>
    <definedName name="_Hlk104446832" localSheetId="0">'Modulo offerta economica'!$B$22</definedName>
    <definedName name="_xlnm.Print_Area" localSheetId="0">'Modulo offerta economica'!$A$1:$L$145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1" i="2" l="1"/>
  <c r="H142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66" i="2"/>
  <c r="H44" i="2"/>
  <c r="H45" i="2"/>
  <c r="H38" i="2"/>
  <c r="H39" i="2"/>
  <c r="H63" i="2"/>
  <c r="H64" i="2"/>
  <c r="H65" i="2"/>
  <c r="H67" i="2"/>
  <c r="H68" i="2"/>
  <c r="H55" i="2"/>
  <c r="H56" i="2"/>
  <c r="H57" i="2"/>
  <c r="H58" i="2"/>
  <c r="H59" i="2"/>
  <c r="H60" i="2"/>
  <c r="H61" i="2"/>
  <c r="H62" i="2"/>
  <c r="H41" i="2"/>
  <c r="H42" i="2"/>
  <c r="H43" i="2"/>
  <c r="H46" i="2"/>
  <c r="H47" i="2"/>
  <c r="H48" i="2"/>
  <c r="H49" i="2"/>
  <c r="H50" i="2"/>
  <c r="H51" i="2"/>
  <c r="H52" i="2"/>
  <c r="H30" i="2"/>
  <c r="H31" i="2"/>
  <c r="H32" i="2"/>
  <c r="H33" i="2"/>
  <c r="H34" i="2"/>
  <c r="H35" i="2"/>
  <c r="H36" i="2"/>
  <c r="H37" i="2"/>
  <c r="H40" i="2"/>
  <c r="H24" i="2"/>
  <c r="H25" i="2"/>
  <c r="H26" i="2"/>
  <c r="H27" i="2"/>
  <c r="H28" i="2"/>
  <c r="H29" i="2"/>
  <c r="H23" i="2"/>
  <c r="J14" i="2"/>
  <c r="H11" i="2" l="1"/>
  <c r="H10" i="2"/>
  <c r="H9" i="2"/>
  <c r="J19" i="2" l="1"/>
  <c r="J18" i="2"/>
  <c r="H7" i="2" l="1"/>
</calcChain>
</file>

<file path=xl/sharedStrings.xml><?xml version="1.0" encoding="utf-8"?>
<sst xmlns="http://schemas.openxmlformats.org/spreadsheetml/2006/main" count="470" uniqueCount="145">
  <si>
    <t>* Compilare i campi evidenziati in celeste</t>
  </si>
  <si>
    <t>Valore da ribadire a video</t>
  </si>
  <si>
    <t>↑</t>
  </si>
  <si>
    <t>Attività</t>
  </si>
  <si>
    <t>TUTTI GLI IMPORTI SONO DA CONSIDERARSI IVA ESCLUSA</t>
  </si>
  <si>
    <t>Nel caso di soggetti riuniti</t>
  </si>
  <si>
    <t xml:space="preserve">Importo massimo di spesa </t>
  </si>
  <si>
    <t>Modalità di remunerazione</t>
  </si>
  <si>
    <t>Importo a base di gara, IVA esclusa</t>
  </si>
  <si>
    <t>Corrispettivi</t>
  </si>
  <si>
    <t>Importi netti</t>
  </si>
  <si>
    <t>Ribasso unico % offerto su tutti i prezzi unitari posti a base di gara sotto indicati</t>
  </si>
  <si>
    <t>Servizi di progettazione e noleggio di materiali tecnologici audio video e luci per eventi previsti nel Disciplinare di Gara (Paragrafo 3)</t>
  </si>
  <si>
    <t>Manager</t>
  </si>
  <si>
    <t>€/Persona/Giorno</t>
  </si>
  <si>
    <t>Senior</t>
  </si>
  <si>
    <t>Junior</t>
  </si>
  <si>
    <t>Allestitore</t>
  </si>
  <si>
    <t>Tecnico Video</t>
  </si>
  <si>
    <t>Tecnico Audio</t>
  </si>
  <si>
    <t>Tecnico impianto luci elettrico</t>
  </si>
  <si>
    <t>Tecnico impianti audio/video/microfoni</t>
  </si>
  <si>
    <t>Regista</t>
  </si>
  <si>
    <t>Assistente Regista</t>
  </si>
  <si>
    <t>Cameraman</t>
  </si>
  <si>
    <t>Montatore video</t>
  </si>
  <si>
    <t>Videomaker</t>
  </si>
  <si>
    <t>Graphic Designer</t>
  </si>
  <si>
    <t xml:space="preserve">Direttore Tecnico </t>
  </si>
  <si>
    <t xml:space="preserve">Altre funzioni direzione Tecnica </t>
  </si>
  <si>
    <t>Architetto</t>
  </si>
  <si>
    <t>Impianto di traduzione simultanea tipo, ad esempio, Bosch “Integrus” o equivalenti a Raggi Infrarossi</t>
  </si>
  <si>
    <t xml:space="preserve"> Lingua/giorno </t>
  </si>
  <si>
    <t>Cuffie e ricevitori per le sale di ricezione. La riproduzione audio della traduzione avverrà  mediante sistema wireless.</t>
  </si>
  <si>
    <t>per ogni 50 cuffie/ricevitori</t>
  </si>
  <si>
    <t>cad</t>
  </si>
  <si>
    <t>Lettore VHS Professional Multistandard</t>
  </si>
  <si>
    <t>Lettore Betacam Digital Professional</t>
  </si>
  <si>
    <t>Lettore su hard disk non compresso</t>
  </si>
  <si>
    <t>Lettore/Registratore DV/Cam</t>
  </si>
  <si>
    <t>Sistema acquisizione video e conversione nei formati digitali AVI/MPEG</t>
  </si>
  <si>
    <t>PC per correzione slide dotato di programmi grafici (Photoshop, PowerPoint, Flash, Key Note)</t>
  </si>
  <si>
    <t>Impianto audio completo con microfonia per 100 persone</t>
  </si>
  <si>
    <t>Impianto audio completo con microfonia per 500 persone</t>
  </si>
  <si>
    <t>Impianto audio completo con microfonia per 1000 persone</t>
  </si>
  <si>
    <t>Impianto per DJ set</t>
  </si>
  <si>
    <t>Screen Shaper, correttore di immagine per proiezione su superfici sferiche</t>
  </si>
  <si>
    <t>converter per PAL HDTV input/output: composite, component, rgbhv, dvi, sdi, hd.sdi</t>
  </si>
  <si>
    <t>Distributore: HD-SDI/SDI 1in/4out</t>
  </si>
  <si>
    <t>Scan converter</t>
  </si>
  <si>
    <t>mq</t>
  </si>
  <si>
    <t xml:space="preserve">Teleprompter (gobbo) </t>
  </si>
  <si>
    <t>Macchina multifunzione fax/stampante/scanner</t>
  </si>
  <si>
    <t>Stazione di ricarica da terra per telefoni/tablet/laptop con almeno 20 ingressi comprensivi di cavi di alimentazione e sistemi di sicurezza</t>
  </si>
  <si>
    <t>Stazione di ricarica da tavolo per telefoni/tablet/laptop con almeno 4 ingressi comprensivi di cavi di alimentazione</t>
  </si>
  <si>
    <t>Tipologia Servizio/Figura Professionale</t>
  </si>
  <si>
    <t>Stima dei costi aziendali relativi alla salute ed alla sicurezza sui luoghi di lavoro di cui all’art.
95, comma 10 del Codice, fino alla seconda cifra decimale.</t>
  </si>
  <si>
    <t>Stima dei costi della manodopera, ai sensi dell’art. 95, comma 10 del Codice, fino alla
seconda cifra decimale.</t>
  </si>
  <si>
    <t>Tecnico Audio Video per monitoraggio dirette streaming</t>
  </si>
  <si>
    <t>Tecnico Gestione Remota meeting</t>
  </si>
  <si>
    <t>Sistema digitale per traduzioni simultanee per conferenza multilingua e registrazione</t>
  </si>
  <si>
    <t xml:space="preserve">Sistema digitale per interpretazione simultanea LIS </t>
  </si>
  <si>
    <t>Lingua giorno</t>
  </si>
  <si>
    <t>Sistema di registrazione multicorder segnali SDI/HDMI fino a 4K (4 simultaneamente)</t>
  </si>
  <si>
    <t>Sistema di registrazione multicorder segnali SDI/HDMI fino a 8K (4 simultaneamente)</t>
  </si>
  <si>
    <t xml:space="preserve">Sistema di proiezione di filmati in formato mpeg 2 mpeg 4, h264 e h265 e di immagini ad alta risoluzione fino 8k Permette la sincronizzazione contemporanea di schermi, da 1 a 60. Gestisce animazioni grafiche in diversi formati e permette animazioni, sottopancia </t>
  </si>
  <si>
    <t>Sistema di proiezione di filmati in formato non compresso. Permette la sincronizzazione contemporanea di schermi da 1 a 50</t>
  </si>
  <si>
    <t>Sistema per proiezione immagini e filmati in HD in formato 1920x1080 e 4K. Permette la sincronizzazione contemporanea di schermi da 1 a 50. Ingresso video esterno</t>
  </si>
  <si>
    <t>Impianto audio completo tipo Meyer Sound con microfoni 8.000 W</t>
  </si>
  <si>
    <t>Kit radiomicrofono professionale con due ricevitori e due trasmettitori (archetto o gelato)</t>
  </si>
  <si>
    <t>Processore video tipo SCALER</t>
  </si>
  <si>
    <t>cad.</t>
  </si>
  <si>
    <t>Mixer grafico Multiscreen 8 ingressi SDI 4K incluso di sistemi di controllo e aggregatori con 4 uscite HDMI/SDI 4k</t>
  </si>
  <si>
    <t>MATRICE video SDI 4k 8x8 per regia</t>
  </si>
  <si>
    <t>MATRICE video SDI 4k 20x20 per regia</t>
  </si>
  <si>
    <t>MATRICE video SDI 4k 40x40 per regia</t>
  </si>
  <si>
    <t>Mixer video 4K SDI-HDMI multi ingresso con 4 ingressi e una uscita tipo blackmagic</t>
  </si>
  <si>
    <t>Monitor LCD spia  tipo Sony o simili broadcast 14" professionale</t>
  </si>
  <si>
    <t>Monitor LCD desktop 22''/27'' fullHD</t>
  </si>
  <si>
    <t>Monitor LCD desktop 22''/27'' 4k</t>
  </si>
  <si>
    <t>Monitor LCD professional 42" 16/9 FHD e 4K</t>
  </si>
  <si>
    <t>Monitor LCD professional 50" 16/9 FHD e 4K</t>
  </si>
  <si>
    <t>Monitor LCD professional 65" 16/9 FHD e 4K</t>
  </si>
  <si>
    <t>Monitor  LCD professional 85" 16/9 FHD e 4K</t>
  </si>
  <si>
    <t>Monitor  LCD professional 85" 16/9 FHD e 8K</t>
  </si>
  <si>
    <t>Monitor touch screen 23" con PC Integrato Windows 10 pro</t>
  </si>
  <si>
    <t>Monitor touch screen 55" con PC Integrato Windows 10 pro</t>
  </si>
  <si>
    <t xml:space="preserve">LED modulari da interno pixel pitch 1 mm  800 nits </t>
  </si>
  <si>
    <t>Colonne LED autoportanti da interno Pixel pitch 2 mm 1200 nits 0,5x2,5m</t>
  </si>
  <si>
    <t>LED modulare da interno pixel pitch 2 1200 Nits, in grado di curvare +/- 5 gradi</t>
  </si>
  <si>
    <t>Colonne led autoportanti da esterno Pixel pitch 3 mm 5500 nits 0,5x2,5m</t>
  </si>
  <si>
    <t>LED modulari da esterno pixel pitch 3 mm reali 4500 NIT</t>
  </si>
  <si>
    <t>LED modulari da esterno pixel pitch 5 mm reali 4500 NIT</t>
  </si>
  <si>
    <t>LED modulari da esterno pixel pitch 6 mm reali 4500 NIT</t>
  </si>
  <si>
    <t>LED calpestabile con sensori di posizione interattivi passo 3mm  1500nits</t>
  </si>
  <si>
    <t>Colonna led full trasparent passo 10mm  4000 nits  trasparenza 95% misura 100x300cm</t>
  </si>
  <si>
    <t xml:space="preserve">Ventole olografiche diametro 60cm con player contenuti </t>
  </si>
  <si>
    <t>Monitor per gobbo  e visione relatori remoti 42''</t>
  </si>
  <si>
    <t>Regia Bicamera 4k. N. 2 Telecamere full broadcast HD in configurazione studio complete di ottiche, n. 2 cavalletti, n. 1 mixer video doppio banco, n. 2 registratori , n. 1 sistema intercom, staff composto da 4 tecnici, monitoria di controllo.</t>
  </si>
  <si>
    <t>Regia Tricamera 4k . N. 3 Telecamere full broadcast HD in configurazione studio complete di ottiche, n. 3 cavalletti, n. 1 mixer video doppio banco, n. 2 registratori , n. 1 sistema intercom, staff composto da 5 tecnici, monitoria di controllo.</t>
  </si>
  <si>
    <t>Regia mobile bicamere 4k,  con due telecamere remotizzate PTZ ottica zoom 20x, 1 mixer video, 1 mixer audio, 1 operatore RVM, 1 operatore camere remote  autista, 1 tecnico specializzato di ripresa e quant'altro necessario per la buona riuscita della ripresa.</t>
  </si>
  <si>
    <t>Videoproiettore  LCD/DLP 5000 lumens, matrice fullHD nativo</t>
  </si>
  <si>
    <t>Videoproiettore LCD/DLP 10.000 lumens , matrice fullHD nativo</t>
  </si>
  <si>
    <t>Videoproiettore LCD/DLP short throw ottica ultra corta 0,35 , matrice fullHD nativo</t>
  </si>
  <si>
    <t>Server di controllo proiettori con 4 uscite per edge blending, player contenuti e console di regia proiezione</t>
  </si>
  <si>
    <t>Server di controllo proiettore con software tipo Vioso con 8 uscite e telecamera di auto calibrazione proiettori</t>
  </si>
  <si>
    <t>Sistema digital signage per proiettore con playlist contenuti in loop o su API software, in grado di effettuare syncro con altri player dello stesso tipo</t>
  </si>
  <si>
    <t>Router 4G con load balance con  4 sim per garantire traffico broacast in assenza di linea internet, incluso traffico dati</t>
  </si>
  <si>
    <t>Router 5G assenza di linea internet, incluso traffico dati</t>
  </si>
  <si>
    <t>Punto hotspot wifi con sistema autenticazione radius e rete di tipo Mesh per creare reti di ampie dimensioni, sistema indoor e outdoor</t>
  </si>
  <si>
    <t>Console di controllo DMX per impianti luci</t>
  </si>
  <si>
    <t>Bar projector Slimbar DL 16X12W led RGBWAU/FC tipo SLIMBAR 16DL</t>
  </si>
  <si>
    <t>Smart Bat - Par led a batteria con collegamento DMX wireless</t>
  </si>
  <si>
    <t>IP65 architectural led 32X12W RGBWA-UV/FC</t>
  </si>
  <si>
    <t>Proiettore  COB 200W RGBW  DMX</t>
  </si>
  <si>
    <t>Faro testa motorizzata da  230w tipo Club beam 7R con  41.700 lux @ 20mt</t>
  </si>
  <si>
    <t>Kit 6 proiettori singolo led a batteria tipo Prolight Dot QPack</t>
  </si>
  <si>
    <t>Strip led RGBW programmabile con sistema di controllo e alimentatori (costo al metro)</t>
  </si>
  <si>
    <t>mt</t>
  </si>
  <si>
    <t xml:space="preserve">Termocamera con intelligienza artificiale, rilievo temperatura e riconoscimento automatico presenza mascherina, LAN </t>
  </si>
  <si>
    <t>Colonnina con rilevatore temperatura, riconoscimento volto e presenza mascherina</t>
  </si>
  <si>
    <t>Applicazione Cloud con gestione accrediti con QRcode, sistema server</t>
  </si>
  <si>
    <t>Tablet per punto di controllo gestione accrediti o sicurezza covid completo di licenze software</t>
  </si>
  <si>
    <t xml:space="preserve">Visore realta aumentata tipo oculus quest 2 </t>
  </si>
  <si>
    <t xml:space="preserve">Totem selfie con schermo da 55'' touch, scatto fotografia, luci, stampa su carta kodak 10x15, invio mail pubblicazione social </t>
  </si>
  <si>
    <t>Totem selfie con schermo da 23'' touch, scatto serie fotografie creazione gif animata, invio mail pubblicazione social  e generazione Qrcode download</t>
  </si>
  <si>
    <t>Totem con schermo da 82'' sistema con realtà aumentata per creazione interazioni, camera riconoscimento persone, escluso personalizzazione grafiche</t>
  </si>
  <si>
    <t>Sistema di conteggio accessi con precisione 98%, rilevamento wifi, creazione report su database e eventi trigger (per.es. passa una persona e si riproduce un suono)</t>
  </si>
  <si>
    <t>Sistema con telecamera rinconoscimento volti con genere (Maschio/Femmina), età, stato emotivo, direzione attenzione, con trigger evento customizzabile</t>
  </si>
  <si>
    <t>Servizio di live streaming live per collegamento fino a 5.000 utenti contemporanei Prove di funzionalità il giorno precedente - report dei collegamenti il giorno successivo l'evento</t>
  </si>
  <si>
    <t>Servizio di live streaming live per collegamento fino a 10.000 users contemporanei Prove di funzionalità il giorno precedente - report dei collegamenti il giorno successivo l'evento</t>
  </si>
  <si>
    <t>Servizio diretta interattiva (Tipo zoom) con 200 utenti interattivi (posson intervenire nell'evento in audio e video), con creazione del pubblico (layout configurabile) mostrando fino 50 persone remote contemporanemente,con questionari in tempo reale Q&amp;A/ instant pool/chat, trasmissione audio in stereofonia, incluse workstation</t>
  </si>
  <si>
    <t>Servizio diretta interattiva (Tipo zoom) con 1000 utenti interattivi (posson intervenire nell'evento in audio e video), con creazione del pubblico (layout configurabile) mostrando fino 100 persone remote contemporanemente,con questionari in tempo reale Q&amp;A/ instant pool/chat, trasmissione audio in stereofonia, incluse workstation</t>
  </si>
  <si>
    <t>Servizio diretta interattiva (Tipo zoom) con 5000 utenti interattivi, con creazione del pubblico (layout configurabile) mostrando fino 200 persone remote contemporanemente, con questionari in tempo reale Q&amp;A/ instant pool/chat, trasmissione audio in stereofonia</t>
  </si>
  <si>
    <t>Servizio diretta interattiva (Tipo zoom) con 10000 utenti interattivi, con creazione del pubblico (layout configurabile) mostrando fino 500 persone remote contemporanemente, con questionari in tempo reale Q&amp;A/ instant pool/chat, trasmissione audio in stereofonia , incluse workstation</t>
  </si>
  <si>
    <t>Servizio di monitoraggio ed helpdesk remoto su installazioni con telediagnosi e allarmi automatizzati , normale orario lavorativo 9-18</t>
  </si>
  <si>
    <t>Telecamera remotata con zoom ottico per monitoraggio remoto impianti</t>
  </si>
  <si>
    <t>Sistema di controllo quadro elettrico remotizzato (accensione, spegnimento e consumi elettrici in tempo reale) con 4 linee da 3Kw</t>
  </si>
  <si>
    <t>Utilizzo dello studio su Roma con dirette live con preavviso di 2 settimane, con ledwall 6x3mt di backdrop, pamivento led 6x4mt, n.4 telecamere broadcast tipo blackmagic ursa, 
sistema di regia, impianto luci piazzati fissi, n.4 teste motorizzate, impianto audio con 4 gelati e 4 archetti, sistema di registrazione audio, stanza insonorizzata per registrazioni audio (esclusi operatori)</t>
  </si>
  <si>
    <t>Utilizzo dello studio su Roma con dirette live con preavviso di 1 settimana, con ledwall 6x3mt di backdrop, pamivento led 6x4mt, n.4 telecamere broadcast tipo blackmagic ursa, 
sistema di regia, impianto luci piazzati fissi, n.4 teste motorizzate, impianto audio con 4 gelati e 4 archetti, sistema di registrazione audio e video, stanza insonorizzata per registrazioni audio (esclusi operatori)</t>
  </si>
  <si>
    <t>Utilizzo dello studio su Roma con area green screen con preavviso di 2 settimane, n.2 telecamere broadcast tipo blackmagic ursa,  sistema di regia, impianto luci piazzati fissi, n.4 teste motorizzate, impianto audio con 4 gelati e 4 archetti, sistema di registrazione audio e video (esclusi operatori)</t>
  </si>
  <si>
    <t>Utilizzo dello studio su Roma con area green screen con preavviso di 1 settimana, n.2 telecamere broadcast tipo blackmagic ursa,  sistema di regia, impianto luci piazzati fissi, n.4 teste motorizzate, impianto audio con 4 gelati e 4 archetti, sistema di registrazione audio e video (esclusi operatori)</t>
  </si>
  <si>
    <t>gg</t>
  </si>
  <si>
    <t>Gara europea a procedura telematica aperta per l’affidamento, in regime di Accordo Quadro con più operatori economici, ai sensi dell’articolo 54, comma 4, lettera a) del D.Lgs. 50/2016, dei servizi di progettazione e noleggio di materiali tecnologici audio video e luci per eventi.
CIG 93389823BF
R.A. 143_22_PA</t>
  </si>
  <si>
    <t>Allegato E - MODULO OFFERTA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</si>
</sst>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[$€-2]\ * #,##0.00_-;\-[$€-2]\ * #,##0.00_-;_-[$€-2]\ * &quot;-&quot;??_-"/>
    <numFmt numFmtId="166" formatCode="&quot;€&quot;\ #,##0.00"/>
    <numFmt numFmtId="167" formatCode="#,##0.00_ ;\-#,##0.00\ "/>
    <numFmt numFmtId="168" formatCode="&quot;€&quot;\ #,##0.00;[Red]\-&quot;€&quot;\ #,##0.00"/>
  </numFmts>
  <fonts count="21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u val="double"/>
      <sz val="14"/>
      <color indexed="18"/>
      <name val="Arial"/>
      <family val="2"/>
    </font>
    <font>
      <sz val="12"/>
      <color rgb="FFFF0000"/>
      <name val="Arial"/>
      <family val="2"/>
    </font>
    <font>
      <b/>
      <sz val="14"/>
      <color rgb="FF1122BF"/>
      <name val="Arial"/>
      <family val="2"/>
    </font>
    <font>
      <b/>
      <i/>
      <sz val="10"/>
      <color rgb="FFFF0000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2" fillId="0" borderId="1">
      <alignment vertical="top" wrapText="1"/>
    </xf>
    <xf numFmtId="167" fontId="2" fillId="0" borderId="1">
      <alignment horizontal="right" vertical="top"/>
    </xf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5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/>
    <xf numFmtId="0" fontId="7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66" fontId="17" fillId="6" borderId="2" xfId="0" applyNumberFormat="1" applyFont="1" applyFill="1" applyBorder="1" applyAlignment="1" applyProtection="1">
      <alignment horizontal="center" vertical="center" wrapText="1"/>
      <protection locked="0" hidden="1"/>
    </xf>
    <xf numFmtId="166" fontId="4" fillId="2" borderId="0" xfId="0" applyNumberFormat="1" applyFont="1" applyFill="1" applyAlignment="1">
      <alignment vertical="center" wrapText="1"/>
    </xf>
    <xf numFmtId="10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 applyProtection="1">
      <alignment horizontal="left" vertical="center" wrapText="1"/>
      <protection hidden="1"/>
    </xf>
    <xf numFmtId="0" fontId="16" fillId="4" borderId="0" xfId="0" applyFont="1" applyFill="1" applyAlignment="1">
      <alignment horizontal="left" vertical="center" wrapText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166" fontId="11" fillId="4" borderId="2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8" fontId="3" fillId="0" borderId="2" xfId="0" applyNumberFormat="1" applyFont="1" applyBorder="1" applyAlignment="1">
      <alignment horizontal="left" vertical="center" wrapText="1"/>
    </xf>
    <xf numFmtId="44" fontId="4" fillId="2" borderId="2" xfId="7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166" fontId="4" fillId="2" borderId="0" xfId="0" applyNumberFormat="1" applyFont="1" applyFill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168" fontId="3" fillId="0" borderId="3" xfId="0" applyNumberFormat="1" applyFont="1" applyBorder="1" applyAlignment="1">
      <alignment horizontal="left" vertical="center" wrapText="1"/>
    </xf>
    <xf numFmtId="44" fontId="4" fillId="2" borderId="3" xfId="7" applyFont="1" applyFill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center" wrapText="1"/>
    </xf>
    <xf numFmtId="44" fontId="4" fillId="2" borderId="1" xfId="7" applyFont="1" applyFill="1" applyBorder="1" applyAlignment="1">
      <alignment horizontal="left" vertical="center" wrapText="1"/>
    </xf>
    <xf numFmtId="168" fontId="3" fillId="0" borderId="9" xfId="0" applyNumberFormat="1" applyFont="1" applyBorder="1" applyAlignment="1">
      <alignment horizontal="left" vertical="center" wrapText="1"/>
    </xf>
    <xf numFmtId="44" fontId="4" fillId="2" borderId="9" xfId="7" applyFont="1" applyFill="1" applyBorder="1" applyAlignment="1">
      <alignment horizontal="left" vertical="center" wrapText="1"/>
    </xf>
    <xf numFmtId="168" fontId="19" fillId="0" borderId="2" xfId="0" applyNumberFormat="1" applyFont="1" applyBorder="1" applyAlignment="1">
      <alignment horizontal="left" vertical="center" wrapText="1"/>
    </xf>
    <xf numFmtId="166" fontId="20" fillId="0" borderId="2" xfId="6" applyNumberFormat="1" applyFont="1" applyFill="1" applyBorder="1" applyAlignment="1" applyProtection="1">
      <alignment horizontal="left" vertical="center" wrapText="1"/>
    </xf>
    <xf numFmtId="166" fontId="19" fillId="0" borderId="2" xfId="6" applyNumberFormat="1" applyFont="1" applyFill="1" applyBorder="1" applyAlignment="1" applyProtection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13" fillId="2" borderId="0" xfId="0" applyFont="1" applyFill="1" applyAlignment="1" applyProtection="1">
      <alignment horizontal="left" vertical="top"/>
      <protection hidden="1"/>
    </xf>
  </cellXfs>
  <cellStyles count="8">
    <cellStyle name="A2 cod voce figlia" xfId="1" xr:uid="{00000000-0005-0000-0000-000000000000}"/>
    <cellStyle name="D1 prezzo" xfId="2" xr:uid="{00000000-0005-0000-0000-000001000000}"/>
    <cellStyle name="Euro" xfId="3" xr:uid="{00000000-0005-0000-0000-000002000000}"/>
    <cellStyle name="Euro 2" xfId="4" xr:uid="{00000000-0005-0000-0000-000003000000}"/>
    <cellStyle name="Normale" xfId="0" builtinId="0"/>
    <cellStyle name="Normale 2" xfId="5" xr:uid="{00000000-0005-0000-0000-000005000000}"/>
    <cellStyle name="Valuta" xfId="7" builtinId="4"/>
    <cellStyle name="Valuta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6933.ED8369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1047750</xdr:colOff>
      <xdr:row>1</xdr:row>
      <xdr:rowOff>352425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4C1528C-1E65-422B-9B5F-1583ED45EEF1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1047750" cy="352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2:O144"/>
  <sheetViews>
    <sheetView tabSelected="1" zoomScale="90" zoomScaleNormal="90" zoomScaleSheetLayoutView="85" workbookViewId="0">
      <selection activeCell="D3" sqref="D3:H3"/>
    </sheetView>
  </sheetViews>
  <sheetFormatPr defaultRowHeight="12.75" x14ac:dyDescent="0.2"/>
  <cols>
    <col min="1" max="1" width="3" style="3" customWidth="1"/>
    <col min="2" max="2" width="16.42578125" style="3" customWidth="1"/>
    <col min="3" max="3" width="14" style="3" customWidth="1"/>
    <col min="4" max="4" width="12" style="3" customWidth="1"/>
    <col min="5" max="5" width="9.140625" style="3" customWidth="1"/>
    <col min="6" max="7" width="22.7109375" style="3" customWidth="1"/>
    <col min="8" max="8" width="28" style="3" customWidth="1"/>
    <col min="9" max="9" width="36.85546875" style="3" customWidth="1"/>
    <col min="10" max="10" width="23" style="3" customWidth="1"/>
    <col min="11" max="16384" width="9.140625" style="3"/>
  </cols>
  <sheetData>
    <row r="2" spans="1:15" s="2" customFormat="1" ht="60.75" customHeight="1" x14ac:dyDescent="0.2">
      <c r="A2" s="1"/>
      <c r="B2" s="25"/>
      <c r="C2" s="25"/>
      <c r="H2" s="1"/>
      <c r="I2" s="1"/>
    </row>
    <row r="3" spans="1:15" ht="30.75" customHeight="1" x14ac:dyDescent="0.2">
      <c r="D3" s="73" t="s">
        <v>144</v>
      </c>
      <c r="E3" s="73"/>
      <c r="F3" s="73"/>
      <c r="G3" s="73"/>
      <c r="H3" s="73"/>
    </row>
    <row r="4" spans="1:15" ht="93" customHeight="1" x14ac:dyDescent="0.2">
      <c r="B4" s="31" t="s">
        <v>143</v>
      </c>
      <c r="C4" s="32"/>
      <c r="D4" s="32"/>
      <c r="E4" s="32"/>
      <c r="F4" s="32"/>
      <c r="G4" s="32"/>
      <c r="H4" s="32"/>
      <c r="I4" s="33"/>
      <c r="J4" s="2"/>
    </row>
    <row r="5" spans="1:15" s="5" customFormat="1" ht="12.75" customHeight="1" x14ac:dyDescent="0.2">
      <c r="B5" s="6"/>
      <c r="C5" s="7"/>
      <c r="D5" s="7"/>
      <c r="E5" s="7"/>
      <c r="F5" s="7"/>
      <c r="G5" s="7"/>
      <c r="H5" s="8"/>
      <c r="I5" s="8"/>
    </row>
    <row r="6" spans="1:15" s="5" customFormat="1" ht="24.75" customHeight="1" x14ac:dyDescent="0.2">
      <c r="B6" s="38" t="s">
        <v>0</v>
      </c>
      <c r="C6" s="38"/>
      <c r="D6" s="38"/>
      <c r="E6" s="38"/>
      <c r="F6" s="38"/>
      <c r="G6" s="15"/>
      <c r="H6" s="8"/>
      <c r="I6" s="8"/>
    </row>
    <row r="7" spans="1:15" s="9" customFormat="1" ht="34.5" customHeight="1" x14ac:dyDescent="0.2">
      <c r="B7" s="27"/>
      <c r="C7" s="27"/>
      <c r="D7" s="27"/>
      <c r="E7" s="27"/>
      <c r="F7" s="27"/>
      <c r="G7" s="27"/>
      <c r="H7" s="35" t="str">
        <f>+IF(B7="","Indicare la 'Ragione sociale per esteso'",IF(B7="Ragione sociale Impresa/RTI/Consorzio","Indicare la 'Ragione sociale per esteso'",""))</f>
        <v>Indicare la 'Ragione sociale per esteso'</v>
      </c>
      <c r="I7" s="36"/>
    </row>
    <row r="8" spans="1:15" s="9" customFormat="1" ht="20.25" customHeight="1" x14ac:dyDescent="0.2">
      <c r="B8" s="34" t="s">
        <v>5</v>
      </c>
      <c r="C8" s="34"/>
      <c r="D8" s="34"/>
      <c r="E8" s="34"/>
      <c r="F8" s="34"/>
      <c r="G8" s="11"/>
      <c r="H8" s="10"/>
      <c r="I8" s="10"/>
    </row>
    <row r="9" spans="1:15" s="9" customFormat="1" ht="34.5" customHeight="1" x14ac:dyDescent="0.2">
      <c r="B9" s="27"/>
      <c r="C9" s="27"/>
      <c r="D9" s="27"/>
      <c r="E9" s="27"/>
      <c r="F9" s="27"/>
      <c r="G9" s="27"/>
      <c r="H9" s="35" t="str">
        <f>+IF(B9="","Indicare la 'Ragione sociale per esteso'",IF(B9="Ragione sociale Impresa/RTI/Consorzio","Indicare la 'Ragione sociale per esteso'",""))</f>
        <v>Indicare la 'Ragione sociale per esteso'</v>
      </c>
      <c r="I9" s="36"/>
    </row>
    <row r="10" spans="1:15" s="9" customFormat="1" ht="34.5" customHeight="1" x14ac:dyDescent="0.2">
      <c r="B10" s="27"/>
      <c r="C10" s="27"/>
      <c r="D10" s="27"/>
      <c r="E10" s="27"/>
      <c r="F10" s="27"/>
      <c r="G10" s="27"/>
      <c r="H10" s="35" t="str">
        <f>+IF(B10="","Indicare la 'Ragione sociale per esteso'",IF(B10="Ragione sociale Impresa/RTI/Consorzio","Indicare la 'Ragione sociale per esteso'",""))</f>
        <v>Indicare la 'Ragione sociale per esteso'</v>
      </c>
      <c r="I10" s="36"/>
    </row>
    <row r="11" spans="1:15" s="9" customFormat="1" ht="34.5" customHeight="1" x14ac:dyDescent="0.2">
      <c r="B11" s="27"/>
      <c r="C11" s="27"/>
      <c r="D11" s="27"/>
      <c r="E11" s="27"/>
      <c r="F11" s="27"/>
      <c r="G11" s="27"/>
      <c r="H11" s="35" t="str">
        <f>+IF(B11="","Indicare la 'Ragione sociale per esteso'",IF(B11="Ragione sociale Impresa/RTI/Consorzio","Indicare la 'Ragione sociale per esteso'",""))</f>
        <v>Indicare la 'Ragione sociale per esteso'</v>
      </c>
      <c r="I11" s="36"/>
    </row>
    <row r="12" spans="1:15" s="9" customFormat="1" ht="20.25" customHeight="1" x14ac:dyDescent="0.2">
      <c r="B12" s="11"/>
      <c r="C12" s="11"/>
      <c r="D12" s="11"/>
      <c r="E12" s="11"/>
      <c r="F12" s="11"/>
      <c r="G12" s="11"/>
      <c r="H12" s="10"/>
      <c r="I12" s="10"/>
    </row>
    <row r="13" spans="1:15" s="12" customFormat="1" ht="48" customHeight="1" x14ac:dyDescent="0.2">
      <c r="B13" s="28" t="s">
        <v>3</v>
      </c>
      <c r="C13" s="40"/>
      <c r="D13" s="40"/>
      <c r="E13" s="40"/>
      <c r="F13" s="29"/>
      <c r="G13" s="28" t="s">
        <v>6</v>
      </c>
      <c r="H13" s="29"/>
      <c r="I13" s="13" t="s">
        <v>11</v>
      </c>
    </row>
    <row r="14" spans="1:15" s="12" customFormat="1" ht="77.25" customHeight="1" x14ac:dyDescent="0.2">
      <c r="B14" s="39" t="s">
        <v>12</v>
      </c>
      <c r="C14" s="39"/>
      <c r="D14" s="39"/>
      <c r="E14" s="39"/>
      <c r="F14" s="39"/>
      <c r="G14" s="30">
        <v>2100000</v>
      </c>
      <c r="H14" s="30"/>
      <c r="I14" s="18"/>
      <c r="J14" s="26" t="str">
        <f>+IF(I14="","Indicare il ribasso % offerto","")</f>
        <v>Indicare il ribasso % offerto</v>
      </c>
      <c r="K14" s="26"/>
      <c r="L14" s="37"/>
      <c r="M14" s="37"/>
      <c r="N14" s="37"/>
      <c r="O14" s="37"/>
    </row>
    <row r="15" spans="1:15" ht="21.75" customHeight="1" x14ac:dyDescent="0.2">
      <c r="I15" s="14" t="s">
        <v>2</v>
      </c>
    </row>
    <row r="16" spans="1:15" ht="12.75" customHeight="1" x14ac:dyDescent="0.2">
      <c r="I16" s="4" t="s">
        <v>1</v>
      </c>
    </row>
    <row r="17" spans="2:12" ht="12.75" customHeight="1" x14ac:dyDescent="0.2"/>
    <row r="18" spans="2:12" ht="73.5" customHeight="1" x14ac:dyDescent="0.2">
      <c r="B18" s="21" t="s">
        <v>56</v>
      </c>
      <c r="C18" s="22"/>
      <c r="D18" s="22"/>
      <c r="E18" s="22"/>
      <c r="F18" s="22"/>
      <c r="G18" s="22"/>
      <c r="H18" s="23"/>
      <c r="I18" s="16"/>
      <c r="J18" s="35" t="str">
        <f>+IF(I18="","Indicare i 'Costi relativi alla manodopera'","")</f>
        <v>Indicare i 'Costi relativi alla manodopera'</v>
      </c>
      <c r="K18" s="36"/>
      <c r="L18" s="36"/>
    </row>
    <row r="19" spans="2:12" ht="76.5" customHeight="1" x14ac:dyDescent="0.2">
      <c r="B19" s="21" t="s">
        <v>57</v>
      </c>
      <c r="C19" s="22"/>
      <c r="D19" s="22"/>
      <c r="E19" s="22"/>
      <c r="F19" s="22"/>
      <c r="G19" s="22"/>
      <c r="H19" s="23"/>
      <c r="I19" s="16"/>
      <c r="J19" s="35" t="str">
        <f>+IF(I19="","Indicare i 'Costi relativi alla sicurezza'","")</f>
        <v>Indicare i 'Costi relativi alla sicurezza'</v>
      </c>
      <c r="K19" s="36"/>
      <c r="L19" s="36"/>
    </row>
    <row r="20" spans="2:12" x14ac:dyDescent="0.2">
      <c r="G20" s="4"/>
      <c r="H20" s="4"/>
      <c r="J20" s="17"/>
    </row>
    <row r="21" spans="2:12" ht="24" customHeight="1" x14ac:dyDescent="0.2">
      <c r="B21" s="20" t="s">
        <v>9</v>
      </c>
      <c r="G21" s="4"/>
      <c r="H21" s="4"/>
      <c r="J21" s="17"/>
    </row>
    <row r="22" spans="2:12" ht="31.5" x14ac:dyDescent="0.2">
      <c r="B22" s="24" t="s">
        <v>55</v>
      </c>
      <c r="C22" s="24"/>
      <c r="D22" s="24"/>
      <c r="E22" s="24"/>
      <c r="F22" s="19" t="s">
        <v>7</v>
      </c>
      <c r="G22" s="19" t="s">
        <v>8</v>
      </c>
      <c r="H22" s="19" t="s">
        <v>10</v>
      </c>
      <c r="J22" s="17"/>
    </row>
    <row r="23" spans="2:12" s="59" customFormat="1" ht="32.25" customHeight="1" x14ac:dyDescent="0.2">
      <c r="B23" s="41" t="s">
        <v>13</v>
      </c>
      <c r="C23" s="42"/>
      <c r="D23" s="42"/>
      <c r="E23" s="43"/>
      <c r="F23" s="56" t="s">
        <v>14</v>
      </c>
      <c r="G23" s="57">
        <v>400</v>
      </c>
      <c r="H23" s="58">
        <f>+ROUND(G23-(G23*$I$14),2)</f>
        <v>400</v>
      </c>
      <c r="J23" s="60"/>
    </row>
    <row r="24" spans="2:12" s="59" customFormat="1" ht="32.25" customHeight="1" x14ac:dyDescent="0.2">
      <c r="B24" s="41" t="s">
        <v>15</v>
      </c>
      <c r="C24" s="42"/>
      <c r="D24" s="42"/>
      <c r="E24" s="43"/>
      <c r="F24" s="56" t="s">
        <v>14</v>
      </c>
      <c r="G24" s="57">
        <v>350</v>
      </c>
      <c r="H24" s="58">
        <f t="shared" ref="H24:H29" si="0">+ROUND(G24-(G24*$I$14),2)</f>
        <v>350</v>
      </c>
      <c r="J24" s="60"/>
    </row>
    <row r="25" spans="2:12" s="59" customFormat="1" ht="32.25" customHeight="1" x14ac:dyDescent="0.2">
      <c r="B25" s="41" t="s">
        <v>16</v>
      </c>
      <c r="C25" s="42"/>
      <c r="D25" s="42"/>
      <c r="E25" s="43"/>
      <c r="F25" s="56" t="s">
        <v>14</v>
      </c>
      <c r="G25" s="57">
        <v>200</v>
      </c>
      <c r="H25" s="58">
        <f t="shared" si="0"/>
        <v>200</v>
      </c>
      <c r="J25" s="60"/>
    </row>
    <row r="26" spans="2:12" s="59" customFormat="1" ht="32.25" customHeight="1" x14ac:dyDescent="0.2">
      <c r="B26" s="41" t="s">
        <v>17</v>
      </c>
      <c r="C26" s="42"/>
      <c r="D26" s="42"/>
      <c r="E26" s="43"/>
      <c r="F26" s="56" t="s">
        <v>14</v>
      </c>
      <c r="G26" s="57">
        <v>450</v>
      </c>
      <c r="H26" s="58">
        <f t="shared" si="0"/>
        <v>450</v>
      </c>
      <c r="J26" s="60"/>
    </row>
    <row r="27" spans="2:12" s="59" customFormat="1" ht="32.25" customHeight="1" x14ac:dyDescent="0.2">
      <c r="B27" s="44" t="s">
        <v>18</v>
      </c>
      <c r="C27" s="45"/>
      <c r="D27" s="45"/>
      <c r="E27" s="46"/>
      <c r="F27" s="56" t="s">
        <v>14</v>
      </c>
      <c r="G27" s="57">
        <v>455</v>
      </c>
      <c r="H27" s="58">
        <f t="shared" si="0"/>
        <v>455</v>
      </c>
      <c r="J27" s="60"/>
    </row>
    <row r="28" spans="2:12" s="59" customFormat="1" ht="32.25" customHeight="1" x14ac:dyDescent="0.2">
      <c r="B28" s="44" t="s">
        <v>19</v>
      </c>
      <c r="C28" s="45"/>
      <c r="D28" s="45"/>
      <c r="E28" s="46"/>
      <c r="F28" s="56" t="s">
        <v>14</v>
      </c>
      <c r="G28" s="57">
        <v>455</v>
      </c>
      <c r="H28" s="58">
        <f t="shared" si="0"/>
        <v>455</v>
      </c>
      <c r="J28" s="60"/>
    </row>
    <row r="29" spans="2:12" s="59" customFormat="1" ht="32.25" customHeight="1" x14ac:dyDescent="0.2">
      <c r="B29" s="44" t="s">
        <v>20</v>
      </c>
      <c r="C29" s="45"/>
      <c r="D29" s="45"/>
      <c r="E29" s="46"/>
      <c r="F29" s="56" t="s">
        <v>14</v>
      </c>
      <c r="G29" s="57">
        <v>325</v>
      </c>
      <c r="H29" s="58">
        <f t="shared" si="0"/>
        <v>325</v>
      </c>
      <c r="J29" s="60"/>
    </row>
    <row r="30" spans="2:12" s="59" customFormat="1" ht="32.25" customHeight="1" x14ac:dyDescent="0.2">
      <c r="B30" s="44" t="s">
        <v>21</v>
      </c>
      <c r="C30" s="45"/>
      <c r="D30" s="45"/>
      <c r="E30" s="46"/>
      <c r="F30" s="56" t="s">
        <v>14</v>
      </c>
      <c r="G30" s="57">
        <v>250</v>
      </c>
      <c r="H30" s="58">
        <f t="shared" ref="H30:H40" si="1">+ROUND(G30-(G30*$I$14),2)</f>
        <v>250</v>
      </c>
      <c r="J30" s="60"/>
    </row>
    <row r="31" spans="2:12" s="59" customFormat="1" ht="32.25" customHeight="1" x14ac:dyDescent="0.2">
      <c r="B31" s="41" t="s">
        <v>22</v>
      </c>
      <c r="C31" s="42"/>
      <c r="D31" s="42"/>
      <c r="E31" s="43"/>
      <c r="F31" s="56" t="s">
        <v>14</v>
      </c>
      <c r="G31" s="57">
        <v>2000</v>
      </c>
      <c r="H31" s="58">
        <f t="shared" si="1"/>
        <v>2000</v>
      </c>
    </row>
    <row r="32" spans="2:12" s="59" customFormat="1" ht="32.25" customHeight="1" x14ac:dyDescent="0.2">
      <c r="B32" s="44" t="s">
        <v>23</v>
      </c>
      <c r="C32" s="45"/>
      <c r="D32" s="45"/>
      <c r="E32" s="46"/>
      <c r="F32" s="56" t="s">
        <v>14</v>
      </c>
      <c r="G32" s="57">
        <v>800</v>
      </c>
      <c r="H32" s="58">
        <f t="shared" si="1"/>
        <v>800</v>
      </c>
    </row>
    <row r="33" spans="2:8" s="59" customFormat="1" ht="32.25" customHeight="1" x14ac:dyDescent="0.2">
      <c r="B33" s="44" t="s">
        <v>24</v>
      </c>
      <c r="C33" s="45"/>
      <c r="D33" s="45"/>
      <c r="E33" s="46"/>
      <c r="F33" s="56" t="s">
        <v>14</v>
      </c>
      <c r="G33" s="57">
        <v>600</v>
      </c>
      <c r="H33" s="58">
        <f t="shared" si="1"/>
        <v>600</v>
      </c>
    </row>
    <row r="34" spans="2:8" s="59" customFormat="1" ht="32.25" customHeight="1" x14ac:dyDescent="0.2">
      <c r="B34" s="44" t="s">
        <v>25</v>
      </c>
      <c r="C34" s="45"/>
      <c r="D34" s="45"/>
      <c r="E34" s="46"/>
      <c r="F34" s="56" t="s">
        <v>14</v>
      </c>
      <c r="G34" s="57">
        <v>300</v>
      </c>
      <c r="H34" s="58">
        <f t="shared" si="1"/>
        <v>300</v>
      </c>
    </row>
    <row r="35" spans="2:8" s="59" customFormat="1" ht="32.25" customHeight="1" x14ac:dyDescent="0.2">
      <c r="B35" s="44" t="s">
        <v>26</v>
      </c>
      <c r="C35" s="45"/>
      <c r="D35" s="45"/>
      <c r="E35" s="46"/>
      <c r="F35" s="56" t="s">
        <v>14</v>
      </c>
      <c r="G35" s="57">
        <v>350</v>
      </c>
      <c r="H35" s="58">
        <f t="shared" si="1"/>
        <v>350</v>
      </c>
    </row>
    <row r="36" spans="2:8" s="59" customFormat="1" ht="32.25" customHeight="1" x14ac:dyDescent="0.2">
      <c r="B36" s="44" t="s">
        <v>27</v>
      </c>
      <c r="C36" s="45"/>
      <c r="D36" s="45"/>
      <c r="E36" s="46"/>
      <c r="F36" s="56" t="s">
        <v>14</v>
      </c>
      <c r="G36" s="57">
        <v>300</v>
      </c>
      <c r="H36" s="58">
        <f t="shared" si="1"/>
        <v>300</v>
      </c>
    </row>
    <row r="37" spans="2:8" s="59" customFormat="1" ht="32.25" customHeight="1" x14ac:dyDescent="0.2">
      <c r="B37" s="44" t="s">
        <v>28</v>
      </c>
      <c r="C37" s="45"/>
      <c r="D37" s="45"/>
      <c r="E37" s="46"/>
      <c r="F37" s="56" t="s">
        <v>14</v>
      </c>
      <c r="G37" s="57">
        <v>1000</v>
      </c>
      <c r="H37" s="58">
        <f t="shared" si="1"/>
        <v>1000</v>
      </c>
    </row>
    <row r="38" spans="2:8" s="59" customFormat="1" ht="32.25" customHeight="1" x14ac:dyDescent="0.2">
      <c r="B38" s="44" t="s">
        <v>58</v>
      </c>
      <c r="C38" s="45"/>
      <c r="D38" s="45"/>
      <c r="E38" s="46"/>
      <c r="F38" s="56" t="s">
        <v>14</v>
      </c>
      <c r="G38" s="57">
        <v>250</v>
      </c>
      <c r="H38" s="58">
        <f t="shared" si="1"/>
        <v>250</v>
      </c>
    </row>
    <row r="39" spans="2:8" s="59" customFormat="1" ht="32.25" customHeight="1" x14ac:dyDescent="0.2">
      <c r="B39" s="44" t="s">
        <v>59</v>
      </c>
      <c r="C39" s="45"/>
      <c r="D39" s="45"/>
      <c r="E39" s="46"/>
      <c r="F39" s="56" t="s">
        <v>14</v>
      </c>
      <c r="G39" s="57">
        <v>250</v>
      </c>
      <c r="H39" s="58">
        <f t="shared" si="1"/>
        <v>250</v>
      </c>
    </row>
    <row r="40" spans="2:8" s="59" customFormat="1" ht="32.25" customHeight="1" x14ac:dyDescent="0.2">
      <c r="B40" s="44" t="s">
        <v>29</v>
      </c>
      <c r="C40" s="45"/>
      <c r="D40" s="45"/>
      <c r="E40" s="46"/>
      <c r="F40" s="56" t="s">
        <v>14</v>
      </c>
      <c r="G40" s="57">
        <v>400</v>
      </c>
      <c r="H40" s="58">
        <f t="shared" si="1"/>
        <v>400</v>
      </c>
    </row>
    <row r="41" spans="2:8" s="59" customFormat="1" ht="32.25" customHeight="1" x14ac:dyDescent="0.2">
      <c r="B41" s="44" t="s">
        <v>30</v>
      </c>
      <c r="C41" s="45"/>
      <c r="D41" s="45"/>
      <c r="E41" s="46"/>
      <c r="F41" s="56" t="s">
        <v>14</v>
      </c>
      <c r="G41" s="57">
        <v>500</v>
      </c>
      <c r="H41" s="58">
        <f t="shared" ref="H41:H52" si="2">+ROUND(G41-(G41*$I$14),2)</f>
        <v>500</v>
      </c>
    </row>
    <row r="42" spans="2:8" s="59" customFormat="1" ht="44.25" customHeight="1" x14ac:dyDescent="0.2">
      <c r="B42" s="44" t="s">
        <v>31</v>
      </c>
      <c r="C42" s="45"/>
      <c r="D42" s="45"/>
      <c r="E42" s="46"/>
      <c r="F42" s="61" t="s">
        <v>32</v>
      </c>
      <c r="G42" s="57">
        <v>1200</v>
      </c>
      <c r="H42" s="58">
        <f t="shared" si="2"/>
        <v>1200</v>
      </c>
    </row>
    <row r="43" spans="2:8" s="59" customFormat="1" ht="32.25" customHeight="1" x14ac:dyDescent="0.2">
      <c r="B43" s="44" t="s">
        <v>33</v>
      </c>
      <c r="C43" s="45"/>
      <c r="D43" s="45"/>
      <c r="E43" s="46"/>
      <c r="F43" s="61" t="s">
        <v>34</v>
      </c>
      <c r="G43" s="57">
        <v>300</v>
      </c>
      <c r="H43" s="58">
        <f t="shared" si="2"/>
        <v>300</v>
      </c>
    </row>
    <row r="44" spans="2:8" s="59" customFormat="1" ht="32.25" customHeight="1" x14ac:dyDescent="0.2">
      <c r="B44" s="44" t="s">
        <v>60</v>
      </c>
      <c r="C44" s="45"/>
      <c r="D44" s="45"/>
      <c r="E44" s="46"/>
      <c r="F44" s="61" t="s">
        <v>62</v>
      </c>
      <c r="G44" s="57">
        <v>1200</v>
      </c>
      <c r="H44" s="58">
        <f t="shared" si="2"/>
        <v>1200</v>
      </c>
    </row>
    <row r="45" spans="2:8" s="59" customFormat="1" ht="32.25" customHeight="1" x14ac:dyDescent="0.2">
      <c r="B45" s="44" t="s">
        <v>61</v>
      </c>
      <c r="C45" s="45"/>
      <c r="D45" s="45"/>
      <c r="E45" s="46"/>
      <c r="F45" s="61" t="s">
        <v>62</v>
      </c>
      <c r="G45" s="57">
        <v>1200</v>
      </c>
      <c r="H45" s="58">
        <f t="shared" si="2"/>
        <v>1200</v>
      </c>
    </row>
    <row r="46" spans="2:8" s="59" customFormat="1" ht="32.25" customHeight="1" x14ac:dyDescent="0.2">
      <c r="B46" s="44" t="s">
        <v>63</v>
      </c>
      <c r="C46" s="45"/>
      <c r="D46" s="45"/>
      <c r="E46" s="46"/>
      <c r="F46" s="61" t="s">
        <v>35</v>
      </c>
      <c r="G46" s="57">
        <v>1000</v>
      </c>
      <c r="H46" s="58">
        <f t="shared" si="2"/>
        <v>1000</v>
      </c>
    </row>
    <row r="47" spans="2:8" s="59" customFormat="1" ht="32.25" customHeight="1" x14ac:dyDescent="0.2">
      <c r="B47" s="44" t="s">
        <v>64</v>
      </c>
      <c r="C47" s="45"/>
      <c r="D47" s="45"/>
      <c r="E47" s="46"/>
      <c r="F47" s="61" t="s">
        <v>35</v>
      </c>
      <c r="G47" s="57">
        <v>1500</v>
      </c>
      <c r="H47" s="58">
        <f t="shared" si="2"/>
        <v>1500</v>
      </c>
    </row>
    <row r="48" spans="2:8" s="59" customFormat="1" ht="32.25" customHeight="1" x14ac:dyDescent="0.2">
      <c r="B48" s="44" t="s">
        <v>36</v>
      </c>
      <c r="C48" s="45"/>
      <c r="D48" s="45"/>
      <c r="E48" s="46"/>
      <c r="F48" s="61" t="s">
        <v>35</v>
      </c>
      <c r="G48" s="57">
        <v>80</v>
      </c>
      <c r="H48" s="58">
        <f t="shared" si="2"/>
        <v>80</v>
      </c>
    </row>
    <row r="49" spans="2:8" s="59" customFormat="1" ht="32.25" customHeight="1" x14ac:dyDescent="0.2">
      <c r="B49" s="44" t="s">
        <v>37</v>
      </c>
      <c r="C49" s="45"/>
      <c r="D49" s="45"/>
      <c r="E49" s="46"/>
      <c r="F49" s="61" t="s">
        <v>35</v>
      </c>
      <c r="G49" s="57">
        <v>500</v>
      </c>
      <c r="H49" s="58">
        <f t="shared" si="2"/>
        <v>500</v>
      </c>
    </row>
    <row r="50" spans="2:8" s="59" customFormat="1" ht="32.25" customHeight="1" x14ac:dyDescent="0.2">
      <c r="B50" s="44" t="s">
        <v>38</v>
      </c>
      <c r="C50" s="45"/>
      <c r="D50" s="45"/>
      <c r="E50" s="46"/>
      <c r="F50" s="61" t="s">
        <v>35</v>
      </c>
      <c r="G50" s="57">
        <v>280</v>
      </c>
      <c r="H50" s="58">
        <f t="shared" si="2"/>
        <v>280</v>
      </c>
    </row>
    <row r="51" spans="2:8" s="59" customFormat="1" ht="32.25" customHeight="1" x14ac:dyDescent="0.2">
      <c r="B51" s="44" t="s">
        <v>39</v>
      </c>
      <c r="C51" s="45"/>
      <c r="D51" s="45"/>
      <c r="E51" s="46"/>
      <c r="F51" s="61" t="s">
        <v>35</v>
      </c>
      <c r="G51" s="57">
        <v>210</v>
      </c>
      <c r="H51" s="58">
        <f t="shared" si="2"/>
        <v>210</v>
      </c>
    </row>
    <row r="52" spans="2:8" s="59" customFormat="1" ht="32.25" customHeight="1" x14ac:dyDescent="0.2">
      <c r="B52" s="47" t="s">
        <v>65</v>
      </c>
      <c r="C52" s="48"/>
      <c r="D52" s="48"/>
      <c r="E52" s="49"/>
      <c r="F52" s="62" t="s">
        <v>35</v>
      </c>
      <c r="G52" s="63">
        <v>1500</v>
      </c>
      <c r="H52" s="64">
        <f t="shared" si="2"/>
        <v>1500</v>
      </c>
    </row>
    <row r="53" spans="2:8" s="59" customFormat="1" ht="32.25" customHeight="1" x14ac:dyDescent="0.2">
      <c r="B53" s="50"/>
      <c r="C53" s="51"/>
      <c r="D53" s="51"/>
      <c r="E53" s="52"/>
      <c r="F53" s="62"/>
      <c r="G53" s="65"/>
      <c r="H53" s="66"/>
    </row>
    <row r="54" spans="2:8" s="59" customFormat="1" ht="32.25" customHeight="1" x14ac:dyDescent="0.2">
      <c r="B54" s="53"/>
      <c r="C54" s="54"/>
      <c r="D54" s="54"/>
      <c r="E54" s="55"/>
      <c r="F54" s="62"/>
      <c r="G54" s="67"/>
      <c r="H54" s="68"/>
    </row>
    <row r="55" spans="2:8" s="59" customFormat="1" ht="32.25" customHeight="1" x14ac:dyDescent="0.2">
      <c r="B55" s="44" t="s">
        <v>66</v>
      </c>
      <c r="C55" s="45"/>
      <c r="D55" s="45"/>
      <c r="E55" s="46"/>
      <c r="F55" s="61" t="s">
        <v>35</v>
      </c>
      <c r="G55" s="57">
        <v>150</v>
      </c>
      <c r="H55" s="58">
        <f t="shared" ref="H55:H62" si="3">+ROUND(G55-(G55*$I$14),2)</f>
        <v>150</v>
      </c>
    </row>
    <row r="56" spans="2:8" s="59" customFormat="1" ht="44.25" customHeight="1" x14ac:dyDescent="0.2">
      <c r="B56" s="44" t="s">
        <v>67</v>
      </c>
      <c r="C56" s="45"/>
      <c r="D56" s="45"/>
      <c r="E56" s="46"/>
      <c r="F56" s="61" t="s">
        <v>35</v>
      </c>
      <c r="G56" s="57">
        <v>924</v>
      </c>
      <c r="H56" s="58">
        <f t="shared" si="3"/>
        <v>924</v>
      </c>
    </row>
    <row r="57" spans="2:8" s="59" customFormat="1" ht="32.25" customHeight="1" x14ac:dyDescent="0.2">
      <c r="B57" s="44" t="s">
        <v>40</v>
      </c>
      <c r="C57" s="45"/>
      <c r="D57" s="45"/>
      <c r="E57" s="46"/>
      <c r="F57" s="61" t="s">
        <v>35</v>
      </c>
      <c r="G57" s="57">
        <v>312</v>
      </c>
      <c r="H57" s="58">
        <f t="shared" si="3"/>
        <v>312</v>
      </c>
    </row>
    <row r="58" spans="2:8" s="59" customFormat="1" ht="32.25" customHeight="1" x14ac:dyDescent="0.2">
      <c r="B58" s="44" t="s">
        <v>41</v>
      </c>
      <c r="C58" s="45"/>
      <c r="D58" s="45"/>
      <c r="E58" s="46"/>
      <c r="F58" s="61" t="s">
        <v>35</v>
      </c>
      <c r="G58" s="57">
        <v>550</v>
      </c>
      <c r="H58" s="58">
        <f t="shared" si="3"/>
        <v>550</v>
      </c>
    </row>
    <row r="59" spans="2:8" s="59" customFormat="1" ht="32.25" customHeight="1" x14ac:dyDescent="0.2">
      <c r="B59" s="44" t="s">
        <v>42</v>
      </c>
      <c r="C59" s="45"/>
      <c r="D59" s="45"/>
      <c r="E59" s="46"/>
      <c r="F59" s="61" t="s">
        <v>35</v>
      </c>
      <c r="G59" s="57">
        <v>289</v>
      </c>
      <c r="H59" s="58">
        <f t="shared" si="3"/>
        <v>289</v>
      </c>
    </row>
    <row r="60" spans="2:8" s="59" customFormat="1" ht="32.25" customHeight="1" x14ac:dyDescent="0.2">
      <c r="B60" s="44" t="s">
        <v>43</v>
      </c>
      <c r="C60" s="45"/>
      <c r="D60" s="45"/>
      <c r="E60" s="46"/>
      <c r="F60" s="61" t="s">
        <v>35</v>
      </c>
      <c r="G60" s="57">
        <v>370</v>
      </c>
      <c r="H60" s="58">
        <f t="shared" si="3"/>
        <v>370</v>
      </c>
    </row>
    <row r="61" spans="2:8" s="59" customFormat="1" ht="32.25" customHeight="1" x14ac:dyDescent="0.2">
      <c r="B61" s="44" t="s">
        <v>44</v>
      </c>
      <c r="C61" s="45"/>
      <c r="D61" s="45"/>
      <c r="E61" s="46"/>
      <c r="F61" s="61" t="s">
        <v>35</v>
      </c>
      <c r="G61" s="57">
        <v>600</v>
      </c>
      <c r="H61" s="58">
        <f t="shared" si="3"/>
        <v>600</v>
      </c>
    </row>
    <row r="62" spans="2:8" s="59" customFormat="1" ht="32.25" customHeight="1" x14ac:dyDescent="0.2">
      <c r="B62" s="44" t="s">
        <v>68</v>
      </c>
      <c r="C62" s="45"/>
      <c r="D62" s="45"/>
      <c r="E62" s="46"/>
      <c r="F62" s="61" t="s">
        <v>35</v>
      </c>
      <c r="G62" s="57">
        <v>2500</v>
      </c>
      <c r="H62" s="58">
        <f t="shared" si="3"/>
        <v>2500</v>
      </c>
    </row>
    <row r="63" spans="2:8" s="59" customFormat="1" ht="32.25" customHeight="1" x14ac:dyDescent="0.2">
      <c r="B63" s="44" t="s">
        <v>69</v>
      </c>
      <c r="C63" s="45"/>
      <c r="D63" s="45"/>
      <c r="E63" s="46"/>
      <c r="F63" s="61" t="s">
        <v>35</v>
      </c>
      <c r="G63" s="57">
        <v>150</v>
      </c>
      <c r="H63" s="58">
        <f t="shared" ref="H63:H71" si="4">+ROUND(G63-(G63*$I$14),2)</f>
        <v>150</v>
      </c>
    </row>
    <row r="64" spans="2:8" s="59" customFormat="1" ht="32.25" customHeight="1" x14ac:dyDescent="0.2">
      <c r="B64" s="44" t="s">
        <v>45</v>
      </c>
      <c r="C64" s="45"/>
      <c r="D64" s="45"/>
      <c r="E64" s="46"/>
      <c r="F64" s="61" t="s">
        <v>35</v>
      </c>
      <c r="G64" s="57">
        <v>600</v>
      </c>
      <c r="H64" s="58">
        <f t="shared" si="4"/>
        <v>600</v>
      </c>
    </row>
    <row r="65" spans="2:8" s="59" customFormat="1" ht="32.25" customHeight="1" x14ac:dyDescent="0.2">
      <c r="B65" s="44" t="s">
        <v>46</v>
      </c>
      <c r="C65" s="45"/>
      <c r="D65" s="45"/>
      <c r="E65" s="46"/>
      <c r="F65" s="61" t="s">
        <v>35</v>
      </c>
      <c r="G65" s="57">
        <v>243</v>
      </c>
      <c r="H65" s="58">
        <f t="shared" si="4"/>
        <v>243</v>
      </c>
    </row>
    <row r="66" spans="2:8" s="59" customFormat="1" ht="32.25" customHeight="1" x14ac:dyDescent="0.2">
      <c r="B66" s="44" t="s">
        <v>70</v>
      </c>
      <c r="C66" s="45"/>
      <c r="D66" s="45"/>
      <c r="E66" s="46"/>
      <c r="F66" s="61" t="s">
        <v>71</v>
      </c>
      <c r="G66" s="57">
        <v>244</v>
      </c>
      <c r="H66" s="58">
        <f t="shared" ref="H66" si="5">+ROUND(G66-(G66*$I$14),2)</f>
        <v>244</v>
      </c>
    </row>
    <row r="67" spans="2:8" s="59" customFormat="1" ht="32.25" customHeight="1" x14ac:dyDescent="0.2">
      <c r="B67" s="44" t="s">
        <v>47</v>
      </c>
      <c r="C67" s="45"/>
      <c r="D67" s="45"/>
      <c r="E67" s="46"/>
      <c r="F67" s="61" t="s">
        <v>35</v>
      </c>
      <c r="G67" s="57">
        <v>288</v>
      </c>
      <c r="H67" s="58">
        <f t="shared" si="4"/>
        <v>288</v>
      </c>
    </row>
    <row r="68" spans="2:8" s="59" customFormat="1" ht="32.25" customHeight="1" x14ac:dyDescent="0.2">
      <c r="B68" s="44" t="s">
        <v>48</v>
      </c>
      <c r="C68" s="45"/>
      <c r="D68" s="45"/>
      <c r="E68" s="46"/>
      <c r="F68" s="61" t="s">
        <v>35</v>
      </c>
      <c r="G68" s="57">
        <v>81</v>
      </c>
      <c r="H68" s="58">
        <f t="shared" si="4"/>
        <v>81</v>
      </c>
    </row>
    <row r="69" spans="2:8" s="59" customFormat="1" ht="32.25" customHeight="1" x14ac:dyDescent="0.2">
      <c r="B69" s="44" t="s">
        <v>72</v>
      </c>
      <c r="C69" s="45"/>
      <c r="D69" s="45"/>
      <c r="E69" s="46"/>
      <c r="F69" s="61" t="s">
        <v>35</v>
      </c>
      <c r="G69" s="69">
        <v>1900</v>
      </c>
      <c r="H69" s="58">
        <f t="shared" si="4"/>
        <v>1900</v>
      </c>
    </row>
    <row r="70" spans="2:8" s="59" customFormat="1" ht="32.25" customHeight="1" x14ac:dyDescent="0.2">
      <c r="B70" s="44" t="s">
        <v>73</v>
      </c>
      <c r="C70" s="45" t="s">
        <v>73</v>
      </c>
      <c r="D70" s="45" t="s">
        <v>73</v>
      </c>
      <c r="E70" s="46" t="s">
        <v>73</v>
      </c>
      <c r="F70" s="61" t="s">
        <v>35</v>
      </c>
      <c r="G70" s="69">
        <v>250</v>
      </c>
      <c r="H70" s="58">
        <f t="shared" si="4"/>
        <v>250</v>
      </c>
    </row>
    <row r="71" spans="2:8" s="59" customFormat="1" ht="32.25" customHeight="1" x14ac:dyDescent="0.2">
      <c r="B71" s="44" t="s">
        <v>74</v>
      </c>
      <c r="C71" s="45" t="s">
        <v>74</v>
      </c>
      <c r="D71" s="45" t="s">
        <v>74</v>
      </c>
      <c r="E71" s="46" t="s">
        <v>74</v>
      </c>
      <c r="F71" s="61" t="s">
        <v>35</v>
      </c>
      <c r="G71" s="69">
        <v>600</v>
      </c>
      <c r="H71" s="58">
        <f t="shared" si="4"/>
        <v>600</v>
      </c>
    </row>
    <row r="72" spans="2:8" s="59" customFormat="1" ht="32.25" customHeight="1" x14ac:dyDescent="0.2">
      <c r="B72" s="44" t="s">
        <v>75</v>
      </c>
      <c r="C72" s="45" t="s">
        <v>75</v>
      </c>
      <c r="D72" s="45" t="s">
        <v>75</v>
      </c>
      <c r="E72" s="46" t="s">
        <v>75</v>
      </c>
      <c r="F72" s="61" t="s">
        <v>35</v>
      </c>
      <c r="G72" s="69">
        <v>1200</v>
      </c>
      <c r="H72" s="58">
        <f t="shared" ref="H72:H79" si="6">+ROUND(G72-(G72*$I$14),2)</f>
        <v>1200</v>
      </c>
    </row>
    <row r="73" spans="2:8" s="59" customFormat="1" ht="32.25" customHeight="1" x14ac:dyDescent="0.2">
      <c r="B73" s="44" t="s">
        <v>49</v>
      </c>
      <c r="C73" s="45" t="s">
        <v>49</v>
      </c>
      <c r="D73" s="45" t="s">
        <v>49</v>
      </c>
      <c r="E73" s="46" t="s">
        <v>49</v>
      </c>
      <c r="F73" s="61" t="s">
        <v>35</v>
      </c>
      <c r="G73" s="69">
        <v>93</v>
      </c>
      <c r="H73" s="58">
        <f t="shared" si="6"/>
        <v>93</v>
      </c>
    </row>
    <row r="74" spans="2:8" s="59" customFormat="1" ht="32.25" customHeight="1" x14ac:dyDescent="0.2">
      <c r="B74" s="44" t="s">
        <v>76</v>
      </c>
      <c r="C74" s="45" t="s">
        <v>76</v>
      </c>
      <c r="D74" s="45" t="s">
        <v>76</v>
      </c>
      <c r="E74" s="46" t="s">
        <v>76</v>
      </c>
      <c r="F74" s="61" t="s">
        <v>35</v>
      </c>
      <c r="G74" s="69">
        <v>231</v>
      </c>
      <c r="H74" s="58">
        <f t="shared" si="6"/>
        <v>231</v>
      </c>
    </row>
    <row r="75" spans="2:8" s="59" customFormat="1" ht="32.25" customHeight="1" x14ac:dyDescent="0.2">
      <c r="B75" s="44" t="s">
        <v>77</v>
      </c>
      <c r="C75" s="45" t="s">
        <v>77</v>
      </c>
      <c r="D75" s="45" t="s">
        <v>77</v>
      </c>
      <c r="E75" s="46" t="s">
        <v>77</v>
      </c>
      <c r="F75" s="61" t="s">
        <v>35</v>
      </c>
      <c r="G75" s="69">
        <v>30</v>
      </c>
      <c r="H75" s="58">
        <f t="shared" si="6"/>
        <v>30</v>
      </c>
    </row>
    <row r="76" spans="2:8" s="59" customFormat="1" ht="32.25" customHeight="1" x14ac:dyDescent="0.2">
      <c r="B76" s="44" t="s">
        <v>78</v>
      </c>
      <c r="C76" s="45" t="s">
        <v>78</v>
      </c>
      <c r="D76" s="45" t="s">
        <v>78</v>
      </c>
      <c r="E76" s="46" t="s">
        <v>78</v>
      </c>
      <c r="F76" s="61" t="s">
        <v>35</v>
      </c>
      <c r="G76" s="69">
        <v>65</v>
      </c>
      <c r="H76" s="58">
        <f t="shared" si="6"/>
        <v>65</v>
      </c>
    </row>
    <row r="77" spans="2:8" s="59" customFormat="1" ht="32.25" customHeight="1" x14ac:dyDescent="0.2">
      <c r="B77" s="44" t="s">
        <v>79</v>
      </c>
      <c r="C77" s="45" t="s">
        <v>79</v>
      </c>
      <c r="D77" s="45" t="s">
        <v>79</v>
      </c>
      <c r="E77" s="46" t="s">
        <v>79</v>
      </c>
      <c r="F77" s="61" t="s">
        <v>35</v>
      </c>
      <c r="G77" s="69">
        <v>100</v>
      </c>
      <c r="H77" s="58">
        <f t="shared" si="6"/>
        <v>100</v>
      </c>
    </row>
    <row r="78" spans="2:8" s="59" customFormat="1" ht="32.25" customHeight="1" x14ac:dyDescent="0.2">
      <c r="B78" s="44" t="s">
        <v>80</v>
      </c>
      <c r="C78" s="45" t="s">
        <v>80</v>
      </c>
      <c r="D78" s="45" t="s">
        <v>80</v>
      </c>
      <c r="E78" s="46" t="s">
        <v>80</v>
      </c>
      <c r="F78" s="61" t="s">
        <v>35</v>
      </c>
      <c r="G78" s="69">
        <v>250</v>
      </c>
      <c r="H78" s="58">
        <f t="shared" si="6"/>
        <v>250</v>
      </c>
    </row>
    <row r="79" spans="2:8" s="59" customFormat="1" ht="32.25" customHeight="1" x14ac:dyDescent="0.2">
      <c r="B79" s="44" t="s">
        <v>81</v>
      </c>
      <c r="C79" s="45" t="s">
        <v>81</v>
      </c>
      <c r="D79" s="45" t="s">
        <v>81</v>
      </c>
      <c r="E79" s="46" t="s">
        <v>81</v>
      </c>
      <c r="F79" s="61" t="s">
        <v>35</v>
      </c>
      <c r="G79" s="69">
        <v>400</v>
      </c>
      <c r="H79" s="58">
        <f t="shared" si="6"/>
        <v>400</v>
      </c>
    </row>
    <row r="80" spans="2:8" s="59" customFormat="1" ht="32.25" customHeight="1" x14ac:dyDescent="0.2">
      <c r="B80" s="44" t="s">
        <v>82</v>
      </c>
      <c r="C80" s="45" t="s">
        <v>82</v>
      </c>
      <c r="D80" s="45" t="s">
        <v>82</v>
      </c>
      <c r="E80" s="46" t="s">
        <v>82</v>
      </c>
      <c r="F80" s="61" t="s">
        <v>35</v>
      </c>
      <c r="G80" s="69">
        <v>500</v>
      </c>
      <c r="H80" s="58">
        <f t="shared" ref="H80:H103" si="7">+ROUND(G80-(G80*$I$14),2)</f>
        <v>500</v>
      </c>
    </row>
    <row r="81" spans="2:8" s="59" customFormat="1" ht="32.25" customHeight="1" x14ac:dyDescent="0.2">
      <c r="B81" s="44" t="s">
        <v>83</v>
      </c>
      <c r="C81" s="45" t="s">
        <v>83</v>
      </c>
      <c r="D81" s="45" t="s">
        <v>83</v>
      </c>
      <c r="E81" s="46" t="s">
        <v>83</v>
      </c>
      <c r="F81" s="61" t="s">
        <v>35</v>
      </c>
      <c r="G81" s="69">
        <v>1200</v>
      </c>
      <c r="H81" s="58">
        <f t="shared" si="7"/>
        <v>1200</v>
      </c>
    </row>
    <row r="82" spans="2:8" s="59" customFormat="1" ht="32.25" customHeight="1" x14ac:dyDescent="0.2">
      <c r="B82" s="44" t="s">
        <v>84</v>
      </c>
      <c r="C82" s="45" t="s">
        <v>84</v>
      </c>
      <c r="D82" s="45" t="s">
        <v>84</v>
      </c>
      <c r="E82" s="46" t="s">
        <v>84</v>
      </c>
      <c r="F82" s="61" t="s">
        <v>35</v>
      </c>
      <c r="G82" s="69">
        <v>1500</v>
      </c>
      <c r="H82" s="58">
        <f t="shared" si="7"/>
        <v>1500</v>
      </c>
    </row>
    <row r="83" spans="2:8" s="59" customFormat="1" ht="32.25" customHeight="1" x14ac:dyDescent="0.2">
      <c r="B83" s="44" t="s">
        <v>85</v>
      </c>
      <c r="C83" s="45" t="s">
        <v>85</v>
      </c>
      <c r="D83" s="45" t="s">
        <v>85</v>
      </c>
      <c r="E83" s="46" t="s">
        <v>85</v>
      </c>
      <c r="F83" s="61" t="s">
        <v>35</v>
      </c>
      <c r="G83" s="69">
        <v>250</v>
      </c>
      <c r="H83" s="58">
        <f t="shared" si="7"/>
        <v>250</v>
      </c>
    </row>
    <row r="84" spans="2:8" s="59" customFormat="1" ht="32.25" customHeight="1" x14ac:dyDescent="0.2">
      <c r="B84" s="44" t="s">
        <v>86</v>
      </c>
      <c r="C84" s="45" t="s">
        <v>86</v>
      </c>
      <c r="D84" s="45" t="s">
        <v>86</v>
      </c>
      <c r="E84" s="46" t="s">
        <v>86</v>
      </c>
      <c r="F84" s="61" t="s">
        <v>35</v>
      </c>
      <c r="G84" s="69">
        <v>1000</v>
      </c>
      <c r="H84" s="58">
        <f t="shared" si="7"/>
        <v>1000</v>
      </c>
    </row>
    <row r="85" spans="2:8" s="59" customFormat="1" ht="32.25" customHeight="1" x14ac:dyDescent="0.2">
      <c r="B85" s="44" t="s">
        <v>87</v>
      </c>
      <c r="C85" s="45" t="s">
        <v>87</v>
      </c>
      <c r="D85" s="45" t="s">
        <v>87</v>
      </c>
      <c r="E85" s="46" t="s">
        <v>87</v>
      </c>
      <c r="F85" s="61" t="s">
        <v>35</v>
      </c>
      <c r="G85" s="69">
        <v>800</v>
      </c>
      <c r="H85" s="58">
        <f t="shared" si="7"/>
        <v>800</v>
      </c>
    </row>
    <row r="86" spans="2:8" s="59" customFormat="1" ht="32.25" customHeight="1" x14ac:dyDescent="0.2">
      <c r="B86" s="44" t="s">
        <v>88</v>
      </c>
      <c r="C86" s="45" t="s">
        <v>88</v>
      </c>
      <c r="D86" s="45" t="s">
        <v>88</v>
      </c>
      <c r="E86" s="46" t="s">
        <v>88</v>
      </c>
      <c r="F86" s="61" t="s">
        <v>35</v>
      </c>
      <c r="G86" s="69">
        <v>800</v>
      </c>
      <c r="H86" s="58">
        <f t="shared" si="7"/>
        <v>800</v>
      </c>
    </row>
    <row r="87" spans="2:8" s="59" customFormat="1" ht="32.25" customHeight="1" x14ac:dyDescent="0.2">
      <c r="B87" s="44" t="s">
        <v>89</v>
      </c>
      <c r="C87" s="45" t="s">
        <v>89</v>
      </c>
      <c r="D87" s="45" t="s">
        <v>89</v>
      </c>
      <c r="E87" s="46" t="s">
        <v>89</v>
      </c>
      <c r="F87" s="61" t="s">
        <v>35</v>
      </c>
      <c r="G87" s="69">
        <v>500</v>
      </c>
      <c r="H87" s="58">
        <f t="shared" si="7"/>
        <v>500</v>
      </c>
    </row>
    <row r="88" spans="2:8" s="59" customFormat="1" ht="32.25" customHeight="1" x14ac:dyDescent="0.2">
      <c r="B88" s="44" t="s">
        <v>90</v>
      </c>
      <c r="C88" s="45" t="s">
        <v>90</v>
      </c>
      <c r="D88" s="45" t="s">
        <v>90</v>
      </c>
      <c r="E88" s="46" t="s">
        <v>90</v>
      </c>
      <c r="F88" s="61" t="s">
        <v>35</v>
      </c>
      <c r="G88" s="69">
        <v>1000</v>
      </c>
      <c r="H88" s="58">
        <f t="shared" si="7"/>
        <v>1000</v>
      </c>
    </row>
    <row r="89" spans="2:8" s="59" customFormat="1" ht="32.25" customHeight="1" x14ac:dyDescent="0.2">
      <c r="B89" s="44" t="s">
        <v>91</v>
      </c>
      <c r="C89" s="45" t="s">
        <v>91</v>
      </c>
      <c r="D89" s="45" t="s">
        <v>91</v>
      </c>
      <c r="E89" s="46" t="s">
        <v>91</v>
      </c>
      <c r="F89" s="61" t="s">
        <v>50</v>
      </c>
      <c r="G89" s="69">
        <v>800</v>
      </c>
      <c r="H89" s="58">
        <f t="shared" si="7"/>
        <v>800</v>
      </c>
    </row>
    <row r="90" spans="2:8" s="59" customFormat="1" ht="32.25" customHeight="1" x14ac:dyDescent="0.2">
      <c r="B90" s="44" t="s">
        <v>92</v>
      </c>
      <c r="C90" s="45" t="s">
        <v>92</v>
      </c>
      <c r="D90" s="45" t="s">
        <v>92</v>
      </c>
      <c r="E90" s="46" t="s">
        <v>92</v>
      </c>
      <c r="F90" s="61" t="s">
        <v>50</v>
      </c>
      <c r="G90" s="69">
        <v>600</v>
      </c>
      <c r="H90" s="58">
        <f t="shared" si="7"/>
        <v>600</v>
      </c>
    </row>
    <row r="91" spans="2:8" s="59" customFormat="1" ht="32.25" customHeight="1" x14ac:dyDescent="0.2">
      <c r="B91" s="44" t="s">
        <v>93</v>
      </c>
      <c r="C91" s="45" t="s">
        <v>93</v>
      </c>
      <c r="D91" s="45" t="s">
        <v>93</v>
      </c>
      <c r="E91" s="46" t="s">
        <v>93</v>
      </c>
      <c r="F91" s="61" t="s">
        <v>50</v>
      </c>
      <c r="G91" s="69">
        <v>900</v>
      </c>
      <c r="H91" s="58">
        <f t="shared" si="7"/>
        <v>900</v>
      </c>
    </row>
    <row r="92" spans="2:8" s="59" customFormat="1" ht="32.25" customHeight="1" x14ac:dyDescent="0.2">
      <c r="B92" s="44" t="s">
        <v>94</v>
      </c>
      <c r="C92" s="45" t="s">
        <v>94</v>
      </c>
      <c r="D92" s="45" t="s">
        <v>94</v>
      </c>
      <c r="E92" s="46" t="s">
        <v>94</v>
      </c>
      <c r="F92" s="61" t="s">
        <v>50</v>
      </c>
      <c r="G92" s="69">
        <v>1000</v>
      </c>
      <c r="H92" s="58">
        <f t="shared" si="7"/>
        <v>1000</v>
      </c>
    </row>
    <row r="93" spans="2:8" s="59" customFormat="1" ht="32.25" customHeight="1" x14ac:dyDescent="0.2">
      <c r="B93" s="44" t="s">
        <v>95</v>
      </c>
      <c r="C93" s="45" t="s">
        <v>95</v>
      </c>
      <c r="D93" s="45" t="s">
        <v>95</v>
      </c>
      <c r="E93" s="46" t="s">
        <v>95</v>
      </c>
      <c r="F93" s="61" t="s">
        <v>35</v>
      </c>
      <c r="G93" s="69">
        <v>2000</v>
      </c>
      <c r="H93" s="58">
        <f t="shared" si="7"/>
        <v>2000</v>
      </c>
    </row>
    <row r="94" spans="2:8" s="59" customFormat="1" ht="32.25" customHeight="1" x14ac:dyDescent="0.2">
      <c r="B94" s="44" t="s">
        <v>96</v>
      </c>
      <c r="C94" s="45" t="s">
        <v>96</v>
      </c>
      <c r="D94" s="45" t="s">
        <v>96</v>
      </c>
      <c r="E94" s="46" t="s">
        <v>96</v>
      </c>
      <c r="F94" s="61" t="s">
        <v>35</v>
      </c>
      <c r="G94" s="69">
        <v>450</v>
      </c>
      <c r="H94" s="58">
        <f t="shared" si="7"/>
        <v>450</v>
      </c>
    </row>
    <row r="95" spans="2:8" s="59" customFormat="1" ht="32.25" customHeight="1" x14ac:dyDescent="0.2">
      <c r="B95" s="44" t="s">
        <v>97</v>
      </c>
      <c r="C95" s="45"/>
      <c r="D95" s="45"/>
      <c r="E95" s="46"/>
      <c r="F95" s="61" t="s">
        <v>35</v>
      </c>
      <c r="G95" s="57">
        <v>400</v>
      </c>
      <c r="H95" s="58">
        <f t="shared" si="7"/>
        <v>400</v>
      </c>
    </row>
    <row r="96" spans="2:8" s="59" customFormat="1" ht="57" customHeight="1" x14ac:dyDescent="0.2">
      <c r="B96" s="44" t="s">
        <v>98</v>
      </c>
      <c r="C96" s="45" t="s">
        <v>98</v>
      </c>
      <c r="D96" s="45" t="s">
        <v>98</v>
      </c>
      <c r="E96" s="46" t="s">
        <v>98</v>
      </c>
      <c r="F96" s="61" t="s">
        <v>35</v>
      </c>
      <c r="G96" s="57">
        <v>5000</v>
      </c>
      <c r="H96" s="58">
        <f t="shared" si="7"/>
        <v>5000</v>
      </c>
    </row>
    <row r="97" spans="2:8" s="59" customFormat="1" ht="60" customHeight="1" x14ac:dyDescent="0.2">
      <c r="B97" s="44" t="s">
        <v>99</v>
      </c>
      <c r="C97" s="45" t="s">
        <v>99</v>
      </c>
      <c r="D97" s="45" t="s">
        <v>99</v>
      </c>
      <c r="E97" s="46" t="s">
        <v>99</v>
      </c>
      <c r="F97" s="61" t="s">
        <v>35</v>
      </c>
      <c r="G97" s="57">
        <v>6800</v>
      </c>
      <c r="H97" s="58">
        <f t="shared" si="7"/>
        <v>6800</v>
      </c>
    </row>
    <row r="98" spans="2:8" s="59" customFormat="1" ht="60.75" customHeight="1" x14ac:dyDescent="0.2">
      <c r="B98" s="44" t="s">
        <v>100</v>
      </c>
      <c r="C98" s="45" t="s">
        <v>100</v>
      </c>
      <c r="D98" s="45" t="s">
        <v>100</v>
      </c>
      <c r="E98" s="46" t="s">
        <v>100</v>
      </c>
      <c r="F98" s="61" t="s">
        <v>35</v>
      </c>
      <c r="G98" s="57">
        <v>5000</v>
      </c>
      <c r="H98" s="58">
        <f t="shared" si="7"/>
        <v>5000</v>
      </c>
    </row>
    <row r="99" spans="2:8" s="59" customFormat="1" ht="32.25" customHeight="1" x14ac:dyDescent="0.2">
      <c r="B99" s="44" t="s">
        <v>51</v>
      </c>
      <c r="C99" s="45" t="s">
        <v>51</v>
      </c>
      <c r="D99" s="45" t="s">
        <v>51</v>
      </c>
      <c r="E99" s="46" t="s">
        <v>51</v>
      </c>
      <c r="F99" s="61" t="s">
        <v>35</v>
      </c>
      <c r="G99" s="57">
        <v>250</v>
      </c>
      <c r="H99" s="58">
        <f t="shared" si="7"/>
        <v>250</v>
      </c>
    </row>
    <row r="100" spans="2:8" s="59" customFormat="1" ht="32.25" customHeight="1" x14ac:dyDescent="0.2">
      <c r="B100" s="44" t="s">
        <v>101</v>
      </c>
      <c r="C100" s="45" t="s">
        <v>101</v>
      </c>
      <c r="D100" s="45" t="s">
        <v>101</v>
      </c>
      <c r="E100" s="46" t="s">
        <v>101</v>
      </c>
      <c r="F100" s="61" t="s">
        <v>35</v>
      </c>
      <c r="G100" s="57">
        <v>650</v>
      </c>
      <c r="H100" s="58">
        <f t="shared" si="7"/>
        <v>650</v>
      </c>
    </row>
    <row r="101" spans="2:8" s="59" customFormat="1" ht="32.25" customHeight="1" x14ac:dyDescent="0.2">
      <c r="B101" s="44" t="s">
        <v>102</v>
      </c>
      <c r="C101" s="45" t="s">
        <v>102</v>
      </c>
      <c r="D101" s="45" t="s">
        <v>102</v>
      </c>
      <c r="E101" s="46" t="s">
        <v>102</v>
      </c>
      <c r="F101" s="61" t="s">
        <v>35</v>
      </c>
      <c r="G101" s="57">
        <v>1500</v>
      </c>
      <c r="H101" s="58">
        <f t="shared" si="7"/>
        <v>1500</v>
      </c>
    </row>
    <row r="102" spans="2:8" s="59" customFormat="1" ht="32.25" customHeight="1" x14ac:dyDescent="0.2">
      <c r="B102" s="44" t="s">
        <v>103</v>
      </c>
      <c r="C102" s="45" t="s">
        <v>103</v>
      </c>
      <c r="D102" s="45" t="s">
        <v>103</v>
      </c>
      <c r="E102" s="46" t="s">
        <v>103</v>
      </c>
      <c r="F102" s="61" t="s">
        <v>35</v>
      </c>
      <c r="G102" s="57">
        <v>500</v>
      </c>
      <c r="H102" s="58">
        <f t="shared" si="7"/>
        <v>500</v>
      </c>
    </row>
    <row r="103" spans="2:8" s="59" customFormat="1" ht="42" customHeight="1" x14ac:dyDescent="0.2">
      <c r="B103" s="44" t="s">
        <v>104</v>
      </c>
      <c r="C103" s="45" t="s">
        <v>104</v>
      </c>
      <c r="D103" s="45" t="s">
        <v>104</v>
      </c>
      <c r="E103" s="46" t="s">
        <v>104</v>
      </c>
      <c r="F103" s="61" t="s">
        <v>35</v>
      </c>
      <c r="G103" s="57">
        <v>1000</v>
      </c>
      <c r="H103" s="58">
        <f t="shared" si="7"/>
        <v>1000</v>
      </c>
    </row>
    <row r="104" spans="2:8" s="59" customFormat="1" ht="32.25" customHeight="1" x14ac:dyDescent="0.2">
      <c r="B104" s="44" t="s">
        <v>105</v>
      </c>
      <c r="C104" s="45" t="s">
        <v>105</v>
      </c>
      <c r="D104" s="45" t="s">
        <v>105</v>
      </c>
      <c r="E104" s="46" t="s">
        <v>105</v>
      </c>
      <c r="F104" s="61" t="s">
        <v>35</v>
      </c>
      <c r="G104" s="57">
        <v>2000</v>
      </c>
      <c r="H104" s="58">
        <f t="shared" ref="H104:H121" si="8">+ROUND(G104-(G104*$I$14),2)</f>
        <v>2000</v>
      </c>
    </row>
    <row r="105" spans="2:8" s="59" customFormat="1" ht="45.75" customHeight="1" x14ac:dyDescent="0.2">
      <c r="B105" s="44" t="s">
        <v>106</v>
      </c>
      <c r="C105" s="45" t="s">
        <v>106</v>
      </c>
      <c r="D105" s="45" t="s">
        <v>106</v>
      </c>
      <c r="E105" s="46" t="s">
        <v>106</v>
      </c>
      <c r="F105" s="61" t="s">
        <v>35</v>
      </c>
      <c r="G105" s="57">
        <v>350</v>
      </c>
      <c r="H105" s="58">
        <f t="shared" si="8"/>
        <v>350</v>
      </c>
    </row>
    <row r="106" spans="2:8" s="59" customFormat="1" ht="32.25" customHeight="1" x14ac:dyDescent="0.2">
      <c r="B106" s="44" t="s">
        <v>52</v>
      </c>
      <c r="C106" s="45" t="s">
        <v>52</v>
      </c>
      <c r="D106" s="45" t="s">
        <v>52</v>
      </c>
      <c r="E106" s="46" t="s">
        <v>52</v>
      </c>
      <c r="F106" s="61" t="s">
        <v>35</v>
      </c>
      <c r="G106" s="57">
        <v>450</v>
      </c>
      <c r="H106" s="58">
        <f t="shared" si="8"/>
        <v>450</v>
      </c>
    </row>
    <row r="107" spans="2:8" s="59" customFormat="1" ht="32.25" customHeight="1" x14ac:dyDescent="0.2">
      <c r="B107" s="44" t="s">
        <v>107</v>
      </c>
      <c r="C107" s="45" t="s">
        <v>107</v>
      </c>
      <c r="D107" s="45" t="s">
        <v>107</v>
      </c>
      <c r="E107" s="46" t="s">
        <v>107</v>
      </c>
      <c r="F107" s="61" t="s">
        <v>35</v>
      </c>
      <c r="G107" s="57">
        <v>250</v>
      </c>
      <c r="H107" s="58">
        <f t="shared" si="8"/>
        <v>250</v>
      </c>
    </row>
    <row r="108" spans="2:8" s="59" customFormat="1" ht="32.25" customHeight="1" x14ac:dyDescent="0.2">
      <c r="B108" s="44" t="s">
        <v>108</v>
      </c>
      <c r="C108" s="45" t="s">
        <v>108</v>
      </c>
      <c r="D108" s="45" t="s">
        <v>108</v>
      </c>
      <c r="E108" s="46" t="s">
        <v>108</v>
      </c>
      <c r="F108" s="61" t="s">
        <v>35</v>
      </c>
      <c r="G108" s="57">
        <v>150</v>
      </c>
      <c r="H108" s="58">
        <f t="shared" si="8"/>
        <v>150</v>
      </c>
    </row>
    <row r="109" spans="2:8" s="59" customFormat="1" ht="32.25" customHeight="1" x14ac:dyDescent="0.2">
      <c r="B109" s="44" t="s">
        <v>109</v>
      </c>
      <c r="C109" s="45" t="s">
        <v>109</v>
      </c>
      <c r="D109" s="45" t="s">
        <v>109</v>
      </c>
      <c r="E109" s="46" t="s">
        <v>109</v>
      </c>
      <c r="F109" s="61" t="s">
        <v>35</v>
      </c>
      <c r="G109" s="57">
        <v>100</v>
      </c>
      <c r="H109" s="58">
        <f t="shared" si="8"/>
        <v>100</v>
      </c>
    </row>
    <row r="110" spans="2:8" s="59" customFormat="1" ht="32.25" customHeight="1" x14ac:dyDescent="0.2">
      <c r="B110" s="44" t="s">
        <v>53</v>
      </c>
      <c r="C110" s="45" t="s">
        <v>53</v>
      </c>
      <c r="D110" s="45" t="s">
        <v>53</v>
      </c>
      <c r="E110" s="46" t="s">
        <v>53</v>
      </c>
      <c r="F110" s="61" t="s">
        <v>35</v>
      </c>
      <c r="G110" s="57">
        <v>350</v>
      </c>
      <c r="H110" s="58">
        <f t="shared" si="8"/>
        <v>350</v>
      </c>
    </row>
    <row r="111" spans="2:8" s="59" customFormat="1" ht="32.25" customHeight="1" x14ac:dyDescent="0.2">
      <c r="B111" s="44" t="s">
        <v>54</v>
      </c>
      <c r="C111" s="45" t="s">
        <v>54</v>
      </c>
      <c r="D111" s="45" t="s">
        <v>54</v>
      </c>
      <c r="E111" s="46" t="s">
        <v>54</v>
      </c>
      <c r="F111" s="61" t="s">
        <v>35</v>
      </c>
      <c r="G111" s="57">
        <v>75</v>
      </c>
      <c r="H111" s="58">
        <f t="shared" si="8"/>
        <v>75</v>
      </c>
    </row>
    <row r="112" spans="2:8" s="59" customFormat="1" ht="32.25" customHeight="1" x14ac:dyDescent="0.2">
      <c r="B112" s="44" t="s">
        <v>110</v>
      </c>
      <c r="C112" s="45" t="s">
        <v>110</v>
      </c>
      <c r="D112" s="45" t="s">
        <v>110</v>
      </c>
      <c r="E112" s="46" t="s">
        <v>110</v>
      </c>
      <c r="F112" s="61" t="s">
        <v>35</v>
      </c>
      <c r="G112" s="57">
        <v>500</v>
      </c>
      <c r="H112" s="58">
        <f t="shared" si="8"/>
        <v>500</v>
      </c>
    </row>
    <row r="113" spans="2:8" s="59" customFormat="1" ht="32.25" customHeight="1" x14ac:dyDescent="0.2">
      <c r="B113" s="44" t="s">
        <v>111</v>
      </c>
      <c r="C113" s="45" t="s">
        <v>111</v>
      </c>
      <c r="D113" s="45" t="s">
        <v>111</v>
      </c>
      <c r="E113" s="46" t="s">
        <v>111</v>
      </c>
      <c r="F113" s="61" t="s">
        <v>35</v>
      </c>
      <c r="G113" s="57">
        <v>100</v>
      </c>
      <c r="H113" s="58">
        <f t="shared" si="8"/>
        <v>100</v>
      </c>
    </row>
    <row r="114" spans="2:8" s="59" customFormat="1" ht="32.25" customHeight="1" x14ac:dyDescent="0.2">
      <c r="B114" s="44" t="s">
        <v>112</v>
      </c>
      <c r="C114" s="45" t="s">
        <v>112</v>
      </c>
      <c r="D114" s="45" t="s">
        <v>112</v>
      </c>
      <c r="E114" s="46" t="s">
        <v>112</v>
      </c>
      <c r="F114" s="61" t="s">
        <v>35</v>
      </c>
      <c r="G114" s="70">
        <v>100</v>
      </c>
      <c r="H114" s="58">
        <f t="shared" si="8"/>
        <v>100</v>
      </c>
    </row>
    <row r="115" spans="2:8" s="59" customFormat="1" ht="32.25" customHeight="1" x14ac:dyDescent="0.2">
      <c r="B115" s="44" t="s">
        <v>113</v>
      </c>
      <c r="C115" s="45" t="s">
        <v>113</v>
      </c>
      <c r="D115" s="45" t="s">
        <v>113</v>
      </c>
      <c r="E115" s="46" t="s">
        <v>113</v>
      </c>
      <c r="F115" s="61" t="s">
        <v>35</v>
      </c>
      <c r="G115" s="57">
        <v>350</v>
      </c>
      <c r="H115" s="58">
        <f t="shared" si="8"/>
        <v>350</v>
      </c>
    </row>
    <row r="116" spans="2:8" s="59" customFormat="1" ht="32.25" customHeight="1" x14ac:dyDescent="0.2">
      <c r="B116" s="44" t="s">
        <v>114</v>
      </c>
      <c r="C116" s="45" t="s">
        <v>114</v>
      </c>
      <c r="D116" s="45" t="s">
        <v>114</v>
      </c>
      <c r="E116" s="46" t="s">
        <v>114</v>
      </c>
      <c r="F116" s="61" t="s">
        <v>35</v>
      </c>
      <c r="G116" s="57">
        <v>150</v>
      </c>
      <c r="H116" s="58">
        <f t="shared" si="8"/>
        <v>150</v>
      </c>
    </row>
    <row r="117" spans="2:8" s="59" customFormat="1" ht="32.25" customHeight="1" x14ac:dyDescent="0.2">
      <c r="B117" s="44" t="s">
        <v>115</v>
      </c>
      <c r="C117" s="45" t="s">
        <v>115</v>
      </c>
      <c r="D117" s="45" t="s">
        <v>115</v>
      </c>
      <c r="E117" s="46" t="s">
        <v>115</v>
      </c>
      <c r="F117" s="61" t="s">
        <v>35</v>
      </c>
      <c r="G117" s="57">
        <v>208</v>
      </c>
      <c r="H117" s="58">
        <f t="shared" si="8"/>
        <v>208</v>
      </c>
    </row>
    <row r="118" spans="2:8" s="59" customFormat="1" ht="32.25" customHeight="1" x14ac:dyDescent="0.2">
      <c r="B118" s="44" t="s">
        <v>116</v>
      </c>
      <c r="C118" s="45" t="s">
        <v>116</v>
      </c>
      <c r="D118" s="45" t="s">
        <v>116</v>
      </c>
      <c r="E118" s="46" t="s">
        <v>116</v>
      </c>
      <c r="F118" s="61" t="s">
        <v>35</v>
      </c>
      <c r="G118" s="57">
        <v>250</v>
      </c>
      <c r="H118" s="58">
        <f t="shared" si="8"/>
        <v>250</v>
      </c>
    </row>
    <row r="119" spans="2:8" s="59" customFormat="1" ht="32.25" customHeight="1" x14ac:dyDescent="0.2">
      <c r="B119" s="44" t="s">
        <v>117</v>
      </c>
      <c r="C119" s="45" t="s">
        <v>117</v>
      </c>
      <c r="D119" s="45" t="s">
        <v>117</v>
      </c>
      <c r="E119" s="46" t="s">
        <v>117</v>
      </c>
      <c r="F119" s="61" t="s">
        <v>118</v>
      </c>
      <c r="G119" s="70">
        <v>45</v>
      </c>
      <c r="H119" s="58">
        <f t="shared" si="8"/>
        <v>45</v>
      </c>
    </row>
    <row r="120" spans="2:8" s="59" customFormat="1" ht="32.25" customHeight="1" x14ac:dyDescent="0.2">
      <c r="B120" s="44" t="s">
        <v>119</v>
      </c>
      <c r="C120" s="45" t="s">
        <v>119</v>
      </c>
      <c r="D120" s="45" t="s">
        <v>119</v>
      </c>
      <c r="E120" s="46" t="s">
        <v>119</v>
      </c>
      <c r="F120" s="61" t="s">
        <v>35</v>
      </c>
      <c r="G120" s="70">
        <v>450</v>
      </c>
      <c r="H120" s="58">
        <f t="shared" si="8"/>
        <v>450</v>
      </c>
    </row>
    <row r="121" spans="2:8" s="59" customFormat="1" ht="32.25" customHeight="1" x14ac:dyDescent="0.2">
      <c r="B121" s="44" t="s">
        <v>120</v>
      </c>
      <c r="C121" s="45" t="s">
        <v>120</v>
      </c>
      <c r="D121" s="45" t="s">
        <v>120</v>
      </c>
      <c r="E121" s="46" t="s">
        <v>120</v>
      </c>
      <c r="F121" s="61" t="s">
        <v>35</v>
      </c>
      <c r="G121" s="70">
        <v>600</v>
      </c>
      <c r="H121" s="58">
        <f t="shared" si="8"/>
        <v>600</v>
      </c>
    </row>
    <row r="122" spans="2:8" s="59" customFormat="1" ht="32.25" customHeight="1" x14ac:dyDescent="0.2">
      <c r="B122" s="44" t="s">
        <v>121</v>
      </c>
      <c r="C122" s="45" t="s">
        <v>121</v>
      </c>
      <c r="D122" s="45" t="s">
        <v>121</v>
      </c>
      <c r="E122" s="46" t="s">
        <v>121</v>
      </c>
      <c r="F122" s="61" t="s">
        <v>35</v>
      </c>
      <c r="G122" s="70">
        <v>1000</v>
      </c>
      <c r="H122" s="58">
        <f t="shared" ref="H122:H135" si="9">+ROUND(G122-(G122*$I$14),2)</f>
        <v>1000</v>
      </c>
    </row>
    <row r="123" spans="2:8" s="59" customFormat="1" ht="32.25" customHeight="1" x14ac:dyDescent="0.2">
      <c r="B123" s="44" t="s">
        <v>122</v>
      </c>
      <c r="C123" s="45" t="s">
        <v>122</v>
      </c>
      <c r="D123" s="45" t="s">
        <v>122</v>
      </c>
      <c r="E123" s="46" t="s">
        <v>122</v>
      </c>
      <c r="F123" s="61" t="s">
        <v>35</v>
      </c>
      <c r="G123" s="70">
        <v>150</v>
      </c>
      <c r="H123" s="58">
        <f t="shared" si="9"/>
        <v>150</v>
      </c>
    </row>
    <row r="124" spans="2:8" s="59" customFormat="1" ht="32.25" customHeight="1" x14ac:dyDescent="0.2">
      <c r="B124" s="44" t="s">
        <v>123</v>
      </c>
      <c r="C124" s="45" t="s">
        <v>123</v>
      </c>
      <c r="D124" s="45" t="s">
        <v>123</v>
      </c>
      <c r="E124" s="46" t="s">
        <v>123</v>
      </c>
      <c r="F124" s="61" t="s">
        <v>35</v>
      </c>
      <c r="G124" s="70">
        <v>400</v>
      </c>
      <c r="H124" s="58">
        <f t="shared" si="9"/>
        <v>400</v>
      </c>
    </row>
    <row r="125" spans="2:8" s="59" customFormat="1" ht="47.25" customHeight="1" x14ac:dyDescent="0.2">
      <c r="B125" s="44" t="s">
        <v>124</v>
      </c>
      <c r="C125" s="45" t="s">
        <v>124</v>
      </c>
      <c r="D125" s="45" t="s">
        <v>124</v>
      </c>
      <c r="E125" s="46" t="s">
        <v>124</v>
      </c>
      <c r="F125" s="61" t="s">
        <v>35</v>
      </c>
      <c r="G125" s="71">
        <v>3500</v>
      </c>
      <c r="H125" s="58">
        <f t="shared" si="9"/>
        <v>3500</v>
      </c>
    </row>
    <row r="126" spans="2:8" s="59" customFormat="1" ht="41.25" customHeight="1" x14ac:dyDescent="0.2">
      <c r="B126" s="44" t="s">
        <v>125</v>
      </c>
      <c r="C126" s="45" t="s">
        <v>125</v>
      </c>
      <c r="D126" s="45" t="s">
        <v>125</v>
      </c>
      <c r="E126" s="46" t="s">
        <v>125</v>
      </c>
      <c r="F126" s="61" t="s">
        <v>35</v>
      </c>
      <c r="G126" s="71">
        <v>2500</v>
      </c>
      <c r="H126" s="58">
        <f t="shared" si="9"/>
        <v>2500</v>
      </c>
    </row>
    <row r="127" spans="2:8" s="59" customFormat="1" ht="39.75" customHeight="1" x14ac:dyDescent="0.2">
      <c r="B127" s="44" t="s">
        <v>126</v>
      </c>
      <c r="C127" s="45" t="s">
        <v>126</v>
      </c>
      <c r="D127" s="45" t="s">
        <v>126</v>
      </c>
      <c r="E127" s="46" t="s">
        <v>126</v>
      </c>
      <c r="F127" s="61" t="s">
        <v>35</v>
      </c>
      <c r="G127" s="71">
        <v>2500</v>
      </c>
      <c r="H127" s="58">
        <f t="shared" si="9"/>
        <v>2500</v>
      </c>
    </row>
    <row r="128" spans="2:8" s="59" customFormat="1" ht="46.5" customHeight="1" x14ac:dyDescent="0.2">
      <c r="B128" s="44" t="s">
        <v>127</v>
      </c>
      <c r="C128" s="45" t="s">
        <v>127</v>
      </c>
      <c r="D128" s="45" t="s">
        <v>127</v>
      </c>
      <c r="E128" s="46" t="s">
        <v>127</v>
      </c>
      <c r="F128" s="61" t="s">
        <v>35</v>
      </c>
      <c r="G128" s="71">
        <v>800</v>
      </c>
      <c r="H128" s="58">
        <f t="shared" si="9"/>
        <v>800</v>
      </c>
    </row>
    <row r="129" spans="2:8" s="59" customFormat="1" ht="46.5" customHeight="1" x14ac:dyDescent="0.2">
      <c r="B129" s="44" t="s">
        <v>128</v>
      </c>
      <c r="C129" s="45" t="s">
        <v>128</v>
      </c>
      <c r="D129" s="45" t="s">
        <v>128</v>
      </c>
      <c r="E129" s="46" t="s">
        <v>128</v>
      </c>
      <c r="F129" s="61" t="s">
        <v>35</v>
      </c>
      <c r="G129" s="71">
        <v>1000</v>
      </c>
      <c r="H129" s="58">
        <f t="shared" si="9"/>
        <v>1000</v>
      </c>
    </row>
    <row r="130" spans="2:8" s="59" customFormat="1" ht="48.75" customHeight="1" x14ac:dyDescent="0.2">
      <c r="B130" s="44" t="s">
        <v>129</v>
      </c>
      <c r="C130" s="45" t="s">
        <v>129</v>
      </c>
      <c r="D130" s="45" t="s">
        <v>129</v>
      </c>
      <c r="E130" s="46" t="s">
        <v>129</v>
      </c>
      <c r="F130" s="61" t="s">
        <v>35</v>
      </c>
      <c r="G130" s="71">
        <v>1500</v>
      </c>
      <c r="H130" s="58">
        <f t="shared" si="9"/>
        <v>1500</v>
      </c>
    </row>
    <row r="131" spans="2:8" s="59" customFormat="1" ht="50.25" customHeight="1" x14ac:dyDescent="0.2">
      <c r="B131" s="44" t="s">
        <v>130</v>
      </c>
      <c r="C131" s="45" t="s">
        <v>130</v>
      </c>
      <c r="D131" s="45" t="s">
        <v>130</v>
      </c>
      <c r="E131" s="46" t="s">
        <v>130</v>
      </c>
      <c r="F131" s="61" t="s">
        <v>35</v>
      </c>
      <c r="G131" s="70">
        <v>2500</v>
      </c>
      <c r="H131" s="58">
        <f t="shared" si="9"/>
        <v>2500</v>
      </c>
    </row>
    <row r="132" spans="2:8" s="59" customFormat="1" ht="76.5" customHeight="1" x14ac:dyDescent="0.2">
      <c r="B132" s="44" t="s">
        <v>131</v>
      </c>
      <c r="C132" s="45" t="s">
        <v>131</v>
      </c>
      <c r="D132" s="45" t="s">
        <v>131</v>
      </c>
      <c r="E132" s="46" t="s">
        <v>131</v>
      </c>
      <c r="F132" s="61" t="s">
        <v>35</v>
      </c>
      <c r="G132" s="70">
        <v>1500</v>
      </c>
      <c r="H132" s="58">
        <f t="shared" si="9"/>
        <v>1500</v>
      </c>
    </row>
    <row r="133" spans="2:8" s="59" customFormat="1" ht="78" customHeight="1" x14ac:dyDescent="0.2">
      <c r="B133" s="44" t="s">
        <v>132</v>
      </c>
      <c r="C133" s="45" t="s">
        <v>132</v>
      </c>
      <c r="D133" s="45" t="s">
        <v>132</v>
      </c>
      <c r="E133" s="46" t="s">
        <v>132</v>
      </c>
      <c r="F133" s="61" t="s">
        <v>35</v>
      </c>
      <c r="G133" s="70">
        <v>2000</v>
      </c>
      <c r="H133" s="58">
        <f t="shared" si="9"/>
        <v>2000</v>
      </c>
    </row>
    <row r="134" spans="2:8" s="59" customFormat="1" ht="74.25" customHeight="1" x14ac:dyDescent="0.2">
      <c r="B134" s="44" t="s">
        <v>133</v>
      </c>
      <c r="C134" s="45" t="s">
        <v>133</v>
      </c>
      <c r="D134" s="45" t="s">
        <v>133</v>
      </c>
      <c r="E134" s="46" t="s">
        <v>133</v>
      </c>
      <c r="F134" s="61" t="s">
        <v>35</v>
      </c>
      <c r="G134" s="70">
        <v>6000</v>
      </c>
      <c r="H134" s="58">
        <f t="shared" si="9"/>
        <v>6000</v>
      </c>
    </row>
    <row r="135" spans="2:8" s="59" customFormat="1" ht="65.25" customHeight="1" x14ac:dyDescent="0.2">
      <c r="B135" s="44" t="s">
        <v>134</v>
      </c>
      <c r="C135" s="45" t="s">
        <v>134</v>
      </c>
      <c r="D135" s="45" t="s">
        <v>134</v>
      </c>
      <c r="E135" s="46" t="s">
        <v>134</v>
      </c>
      <c r="F135" s="61" t="s">
        <v>35</v>
      </c>
      <c r="G135" s="70">
        <v>8000</v>
      </c>
      <c r="H135" s="58">
        <f t="shared" si="9"/>
        <v>8000</v>
      </c>
    </row>
    <row r="136" spans="2:8" s="59" customFormat="1" ht="39" customHeight="1" x14ac:dyDescent="0.2">
      <c r="B136" s="44" t="s">
        <v>135</v>
      </c>
      <c r="C136" s="45" t="s">
        <v>135</v>
      </c>
      <c r="D136" s="45" t="s">
        <v>135</v>
      </c>
      <c r="E136" s="46" t="s">
        <v>135</v>
      </c>
      <c r="F136" s="61" t="s">
        <v>35</v>
      </c>
      <c r="G136" s="70">
        <v>1000</v>
      </c>
      <c r="H136" s="58">
        <f t="shared" ref="H136:H140" si="10">+ROUND(G136-(G136*$I$14),2)</f>
        <v>1000</v>
      </c>
    </row>
    <row r="137" spans="2:8" s="59" customFormat="1" ht="32.25" customHeight="1" x14ac:dyDescent="0.2">
      <c r="B137" s="44" t="s">
        <v>136</v>
      </c>
      <c r="C137" s="45" t="s">
        <v>136</v>
      </c>
      <c r="D137" s="45" t="s">
        <v>136</v>
      </c>
      <c r="E137" s="46" t="s">
        <v>136</v>
      </c>
      <c r="F137" s="61" t="s">
        <v>35</v>
      </c>
      <c r="G137" s="70">
        <v>100</v>
      </c>
      <c r="H137" s="58">
        <f t="shared" si="10"/>
        <v>100</v>
      </c>
    </row>
    <row r="138" spans="2:8" s="59" customFormat="1" ht="52.5" customHeight="1" x14ac:dyDescent="0.2">
      <c r="B138" s="44" t="s">
        <v>137</v>
      </c>
      <c r="C138" s="45" t="s">
        <v>137</v>
      </c>
      <c r="D138" s="45" t="s">
        <v>137</v>
      </c>
      <c r="E138" s="46" t="s">
        <v>137</v>
      </c>
      <c r="F138" s="61" t="s">
        <v>35</v>
      </c>
      <c r="G138" s="70">
        <v>600</v>
      </c>
      <c r="H138" s="58">
        <f t="shared" si="10"/>
        <v>600</v>
      </c>
    </row>
    <row r="139" spans="2:8" s="59" customFormat="1" ht="84.75" customHeight="1" x14ac:dyDescent="0.2">
      <c r="B139" s="44" t="s">
        <v>138</v>
      </c>
      <c r="C139" s="45" t="s">
        <v>138</v>
      </c>
      <c r="D139" s="45" t="s">
        <v>138</v>
      </c>
      <c r="E139" s="46" t="s">
        <v>138</v>
      </c>
      <c r="F139" s="72" t="s">
        <v>142</v>
      </c>
      <c r="G139" s="70">
        <v>4000</v>
      </c>
      <c r="H139" s="58">
        <f t="shared" si="10"/>
        <v>4000</v>
      </c>
    </row>
    <row r="140" spans="2:8" s="59" customFormat="1" ht="88.5" customHeight="1" x14ac:dyDescent="0.2">
      <c r="B140" s="44" t="s">
        <v>139</v>
      </c>
      <c r="C140" s="45" t="s">
        <v>139</v>
      </c>
      <c r="D140" s="45" t="s">
        <v>139</v>
      </c>
      <c r="E140" s="46" t="s">
        <v>139</v>
      </c>
      <c r="F140" s="72" t="s">
        <v>142</v>
      </c>
      <c r="G140" s="70">
        <v>7000</v>
      </c>
      <c r="H140" s="58">
        <f t="shared" si="10"/>
        <v>7000</v>
      </c>
    </row>
    <row r="141" spans="2:8" s="59" customFormat="1" ht="91.5" customHeight="1" x14ac:dyDescent="0.2">
      <c r="B141" s="44" t="s">
        <v>140</v>
      </c>
      <c r="C141" s="45" t="s">
        <v>140</v>
      </c>
      <c r="D141" s="45" t="s">
        <v>140</v>
      </c>
      <c r="E141" s="46" t="s">
        <v>140</v>
      </c>
      <c r="F141" s="72" t="s">
        <v>142</v>
      </c>
      <c r="G141" s="70">
        <v>1500</v>
      </c>
      <c r="H141" s="58">
        <f t="shared" ref="H141:H142" si="11">+ROUND(G141-(G141*$I$14),2)</f>
        <v>1500</v>
      </c>
    </row>
    <row r="142" spans="2:8" s="59" customFormat="1" ht="85.5" customHeight="1" x14ac:dyDescent="0.2">
      <c r="B142" s="44" t="s">
        <v>141</v>
      </c>
      <c r="C142" s="45" t="s">
        <v>141</v>
      </c>
      <c r="D142" s="45" t="s">
        <v>141</v>
      </c>
      <c r="E142" s="46" t="s">
        <v>141</v>
      </c>
      <c r="F142" s="72" t="s">
        <v>142</v>
      </c>
      <c r="G142" s="70">
        <v>2500</v>
      </c>
      <c r="H142" s="58">
        <f t="shared" si="11"/>
        <v>2500</v>
      </c>
    </row>
    <row r="144" spans="2:8" ht="15" x14ac:dyDescent="0.2">
      <c r="B144" s="21" t="s">
        <v>4</v>
      </c>
      <c r="C144" s="22"/>
      <c r="D144" s="22"/>
      <c r="E144" s="22"/>
      <c r="F144" s="22"/>
      <c r="G144" s="22"/>
      <c r="H144" s="23"/>
    </row>
  </sheetData>
  <sheetProtection algorithmName="SHA-512" hashValue="nLs8qxZTtSS/pavMFi2csVaVXKNk51Irwgj2YQlFAUZohzzDIwD1iMWwiotVNdqcG+aycj9ojspf3GZbGGE+OQ==" saltValue="0yYo0UtyZtH+ElfEZorwGA==" spinCount="100000" sheet="1" objects="1" scenarios="1"/>
  <mergeCells count="146">
    <mergeCell ref="L14:O14"/>
    <mergeCell ref="B6:F6"/>
    <mergeCell ref="H7:I7"/>
    <mergeCell ref="B14:F14"/>
    <mergeCell ref="D3:H3"/>
    <mergeCell ref="B13:F13"/>
    <mergeCell ref="B38:E38"/>
    <mergeCell ref="B39:E39"/>
    <mergeCell ref="B44:E44"/>
    <mergeCell ref="B18:H18"/>
    <mergeCell ref="J18:L18"/>
    <mergeCell ref="B19:H19"/>
    <mergeCell ref="J19:L19"/>
    <mergeCell ref="B37:E37"/>
    <mergeCell ref="B33:E33"/>
    <mergeCell ref="B34:E34"/>
    <mergeCell ref="B31:E31"/>
    <mergeCell ref="B32:E32"/>
    <mergeCell ref="B35:E35"/>
    <mergeCell ref="B40:E40"/>
    <mergeCell ref="B43:E43"/>
    <mergeCell ref="B2:C2"/>
    <mergeCell ref="J14:K14"/>
    <mergeCell ref="B7:G7"/>
    <mergeCell ref="G13:H13"/>
    <mergeCell ref="G14:H14"/>
    <mergeCell ref="B4:I4"/>
    <mergeCell ref="B8:F8"/>
    <mergeCell ref="B9:G9"/>
    <mergeCell ref="H9:I9"/>
    <mergeCell ref="B10:G10"/>
    <mergeCell ref="H10:I10"/>
    <mergeCell ref="B11:G11"/>
    <mergeCell ref="H11:I11"/>
    <mergeCell ref="B144:H144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5:E45"/>
    <mergeCell ref="B66:E66"/>
    <mergeCell ref="B141:E141"/>
    <mergeCell ref="B142:E142"/>
    <mergeCell ref="B50:E50"/>
    <mergeCell ref="B56:E56"/>
    <mergeCell ref="B59:E59"/>
    <mergeCell ref="B62:E62"/>
    <mergeCell ref="B63:E63"/>
    <mergeCell ref="B46:E46"/>
    <mergeCell ref="B47:E47"/>
    <mergeCell ref="B41:E41"/>
    <mergeCell ref="B42:E42"/>
    <mergeCell ref="B36:E36"/>
    <mergeCell ref="B52:E54"/>
    <mergeCell ref="F52:F54"/>
    <mergeCell ref="G52:G54"/>
    <mergeCell ref="H52:H54"/>
    <mergeCell ref="B57:E57"/>
    <mergeCell ref="B58:E58"/>
    <mergeCell ref="B55:E55"/>
    <mergeCell ref="B51:E51"/>
    <mergeCell ref="B48:E48"/>
    <mergeCell ref="B49:E49"/>
    <mergeCell ref="B70:E70"/>
    <mergeCell ref="B71:E71"/>
    <mergeCell ref="B72:E72"/>
    <mergeCell ref="B73:E73"/>
    <mergeCell ref="B74:E74"/>
    <mergeCell ref="B64:E64"/>
    <mergeCell ref="B65:E65"/>
    <mergeCell ref="B60:E60"/>
    <mergeCell ref="B61:E61"/>
    <mergeCell ref="B67:E67"/>
    <mergeCell ref="B68:E68"/>
    <mergeCell ref="B69:E69"/>
    <mergeCell ref="B80:E80"/>
    <mergeCell ref="B81:E81"/>
    <mergeCell ref="B82:E82"/>
    <mergeCell ref="B83:E83"/>
    <mergeCell ref="B84:E84"/>
    <mergeCell ref="B75:E75"/>
    <mergeCell ref="B76:E76"/>
    <mergeCell ref="B77:E77"/>
    <mergeCell ref="B78:E78"/>
    <mergeCell ref="B79:E79"/>
    <mergeCell ref="B122:E122"/>
    <mergeCell ref="B113:E113"/>
    <mergeCell ref="B114:E114"/>
    <mergeCell ref="B115:E115"/>
    <mergeCell ref="B116:E116"/>
    <mergeCell ref="B117:E117"/>
    <mergeCell ref="B109:E109"/>
    <mergeCell ref="B110:E110"/>
    <mergeCell ref="B111:E111"/>
    <mergeCell ref="B112:E112"/>
    <mergeCell ref="B107:E107"/>
    <mergeCell ref="B108:E108"/>
    <mergeCell ref="B137:E137"/>
    <mergeCell ref="B138:E138"/>
    <mergeCell ref="B139:E139"/>
    <mergeCell ref="B140:E140"/>
    <mergeCell ref="B132:E132"/>
    <mergeCell ref="B133:E133"/>
    <mergeCell ref="B134:E134"/>
    <mergeCell ref="B135:E135"/>
    <mergeCell ref="B136:E136"/>
    <mergeCell ref="B128:E128"/>
    <mergeCell ref="B129:E129"/>
    <mergeCell ref="B130:E130"/>
    <mergeCell ref="B131:E131"/>
    <mergeCell ref="B123:E123"/>
    <mergeCell ref="B124:E124"/>
    <mergeCell ref="B125:E125"/>
    <mergeCell ref="B126:E126"/>
    <mergeCell ref="B127:E127"/>
    <mergeCell ref="B118:E118"/>
    <mergeCell ref="B119:E119"/>
    <mergeCell ref="B120:E120"/>
    <mergeCell ref="B121:E121"/>
    <mergeCell ref="B95:E95"/>
    <mergeCell ref="B96:E96"/>
    <mergeCell ref="B97:E97"/>
    <mergeCell ref="B98:E98"/>
    <mergeCell ref="B105:E105"/>
    <mergeCell ref="B106:E106"/>
    <mergeCell ref="B104:E104"/>
    <mergeCell ref="B99:E99"/>
    <mergeCell ref="B100:E100"/>
    <mergeCell ref="B101:E101"/>
    <mergeCell ref="B102:E102"/>
    <mergeCell ref="B103:E103"/>
    <mergeCell ref="B90:E90"/>
    <mergeCell ref="B91:E91"/>
    <mergeCell ref="B92:E92"/>
    <mergeCell ref="B93:E93"/>
    <mergeCell ref="B94:E94"/>
    <mergeCell ref="B85:E85"/>
    <mergeCell ref="B86:E86"/>
    <mergeCell ref="B87:E87"/>
    <mergeCell ref="B88:E88"/>
    <mergeCell ref="B89:E89"/>
  </mergeCells>
  <phoneticPr fontId="3" type="noConversion"/>
  <dataValidations count="2">
    <dataValidation type="custom" allowBlank="1" showInputMessage="1" showErrorMessage="1" errorTitle="Errore!" error="Non è ammessa l'indicazione di un prezzo:_x000a_- negativo_x000a_- pari a Zero_x000a_- con un numero di cifre decimali maggiori di 2" sqref="I18:I19" xr:uid="{00000000-0002-0000-0000-000001000000}">
      <formula1>AND(I18&gt;0,LEN(TEXT(I18-INT(I18),"0,00#"))&lt;5)</formula1>
    </dataValidation>
    <dataValidation type="custom" allowBlank="1" showInputMessage="1" showErrorMessage="1" errorTitle="Errore" error="Non è ammesso:_x000a_- Ribasso % negativo_x000a_- Ribasso % con un numero di cifre decimali superiori a 2 (Due)" sqref="I14" xr:uid="{9555F9F3-ED85-4808-977D-2D06E3C01904}">
      <formula1>AND(I14&gt;=0,I14&lt;=100%,LEN(TEXT(I14*100-INT(I14*100),"0,00#"))&lt; 5)</formula1>
    </dataValidation>
  </dataValidations>
  <pageMargins left="0.78740157480314965" right="0.78740157480314965" top="0.70866141732283472" bottom="0.78740157480314965" header="0.51181102362204722" footer="0.51181102362204722"/>
  <pageSetup paperSize="9" scale="35" orientation="portrait" horizontalDpi="4294967293" r:id="rId1"/>
  <headerFooter alignWithMargins="0">
    <oddFooter>&amp;LDichiarazione offerta economica&amp;CPag. &amp;P di &amp;N</oddFooter>
  </headerFooter>
  <rowBreaks count="1" manualBreakCount="1">
    <brk id="6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 offerta economica</vt:lpstr>
      <vt:lpstr>'Modulo offerta economica'!_Hlk104446832</vt:lpstr>
      <vt:lpstr>'Modulo offerta economica'!Area_stampa</vt:lpstr>
    </vt:vector>
  </TitlesOfParts>
  <Company>Poste Italiane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Coppola Mario</cp:lastModifiedBy>
  <cp:lastPrinted>2019-01-23T08:52:32Z</cp:lastPrinted>
  <dcterms:created xsi:type="dcterms:W3CDTF">2010-01-15T09:53:38Z</dcterms:created>
  <dcterms:modified xsi:type="dcterms:W3CDTF">2022-10-20T08:32:26Z</dcterms:modified>
</cp:coreProperties>
</file>