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7"/>
  <workbookPr defaultThemeVersion="124226"/>
  <bookViews>
    <workbookView xWindow="0" yWindow="0" windowWidth="19410" windowHeight="11010"/>
  </bookViews>
  <sheets>
    <sheet name="Offerta" sheetId="1" r:id="rId1"/>
  </sheets>
  <definedNames>
    <definedName name="_xlnm.Print_Area" localSheetId="0">Offerta!$A$1:$J$613</definedName>
  </definedNames>
  <calcPr calcId="125725"/>
</workbook>
</file>

<file path=xl/calcChain.xml><?xml version="1.0" encoding="utf-8"?>
<calcChain xmlns="http://schemas.openxmlformats.org/spreadsheetml/2006/main">
  <c r="I572" i="1"/>
  <c r="I554"/>
  <c r="I545"/>
  <c r="I544"/>
  <c r="L544" s="1"/>
  <c r="I543"/>
  <c r="I542"/>
  <c r="L542" s="1"/>
  <c r="I537"/>
  <c r="L537" s="1"/>
  <c r="I517"/>
  <c r="L517" s="1"/>
  <c r="I507"/>
  <c r="I488"/>
  <c r="L488" s="1"/>
  <c r="I460"/>
  <c r="L460" s="1"/>
  <c r="I434"/>
  <c r="L434" s="1"/>
  <c r="I410"/>
  <c r="L410" s="1"/>
  <c r="I385"/>
  <c r="L385" s="1"/>
  <c r="I192"/>
  <c r="I191"/>
  <c r="I123"/>
  <c r="I58"/>
  <c r="I57"/>
  <c r="L507"/>
  <c r="L545"/>
  <c r="G251"/>
  <c r="I251" s="1"/>
  <c r="G80"/>
  <c r="I80"/>
  <c r="G176"/>
  <c r="I176" s="1"/>
  <c r="G358"/>
  <c r="I358" s="1"/>
  <c r="G353"/>
  <c r="I353" s="1"/>
  <c r="E344"/>
  <c r="G344" s="1"/>
  <c r="I344" s="1"/>
  <c r="I346" s="1"/>
  <c r="K346" s="1"/>
  <c r="G334"/>
  <c r="I334" s="1"/>
  <c r="G329"/>
  <c r="G331"/>
  <c r="I331" s="1"/>
  <c r="G330"/>
  <c r="G326"/>
  <c r="I326"/>
  <c r="G316"/>
  <c r="I316" s="1"/>
  <c r="G313"/>
  <c r="I313"/>
  <c r="G306"/>
  <c r="I306" s="1"/>
  <c r="I318" s="1"/>
  <c r="K318" s="1"/>
  <c r="G303"/>
  <c r="I303"/>
  <c r="G293"/>
  <c r="I293" s="1"/>
  <c r="G290"/>
  <c r="I290"/>
  <c r="G280"/>
  <c r="I280" s="1"/>
  <c r="G281"/>
  <c r="I281"/>
  <c r="G277"/>
  <c r="I277" s="1"/>
  <c r="G274"/>
  <c r="I274" s="1"/>
  <c r="G271"/>
  <c r="I271"/>
  <c r="E261"/>
  <c r="G261"/>
  <c r="I261" s="1"/>
  <c r="G256"/>
  <c r="G257" s="1"/>
  <c r="I257" s="1"/>
  <c r="G255"/>
  <c r="G254"/>
  <c r="G241"/>
  <c r="G247"/>
  <c r="G244"/>
  <c r="G248"/>
  <c r="I248" s="1"/>
  <c r="G238"/>
  <c r="G233"/>
  <c r="I233" s="1"/>
  <c r="G227"/>
  <c r="G223"/>
  <c r="G219"/>
  <c r="G215"/>
  <c r="G212"/>
  <c r="G210"/>
  <c r="G208"/>
  <c r="G206"/>
  <c r="G204"/>
  <c r="G228" s="1"/>
  <c r="I228" s="1"/>
  <c r="G202"/>
  <c r="G188"/>
  <c r="I188" s="1"/>
  <c r="I194" s="1"/>
  <c r="K194" s="1"/>
  <c r="G71"/>
  <c r="G179"/>
  <c r="I179"/>
  <c r="G173"/>
  <c r="I173"/>
  <c r="G170"/>
  <c r="I170"/>
  <c r="G167"/>
  <c r="I167"/>
  <c r="G164"/>
  <c r="I164"/>
  <c r="G161"/>
  <c r="I161"/>
  <c r="G158"/>
  <c r="I158"/>
  <c r="G155"/>
  <c r="I155" s="1"/>
  <c r="G152"/>
  <c r="I152" s="1"/>
  <c r="G147"/>
  <c r="I147"/>
  <c r="G144"/>
  <c r="I144"/>
  <c r="G141"/>
  <c r="I141"/>
  <c r="G138"/>
  <c r="I138"/>
  <c r="G135"/>
  <c r="I135"/>
  <c r="G132"/>
  <c r="I132"/>
  <c r="G129"/>
  <c r="I129" s="1"/>
  <c r="G126"/>
  <c r="I126" s="1"/>
  <c r="G118"/>
  <c r="I118"/>
  <c r="G115"/>
  <c r="I115"/>
  <c r="G112"/>
  <c r="I112"/>
  <c r="G109"/>
  <c r="I109"/>
  <c r="G106"/>
  <c r="I106"/>
  <c r="G103"/>
  <c r="I103" s="1"/>
  <c r="G100"/>
  <c r="I100" s="1"/>
  <c r="G97"/>
  <c r="I97"/>
  <c r="G92"/>
  <c r="I92"/>
  <c r="G89"/>
  <c r="I89"/>
  <c r="G86"/>
  <c r="I86"/>
  <c r="G83"/>
  <c r="I83"/>
  <c r="G77"/>
  <c r="I77" s="1"/>
  <c r="G69"/>
  <c r="G67"/>
  <c r="G65"/>
  <c r="G63"/>
  <c r="G61"/>
  <c r="G74" s="1"/>
  <c r="I74" s="1"/>
  <c r="G54"/>
  <c r="I54"/>
  <c r="F52"/>
  <c r="G52"/>
  <c r="I52" s="1"/>
  <c r="L543"/>
  <c r="L554"/>
  <c r="L572"/>
  <c r="I360" l="1"/>
  <c r="K360" s="1"/>
  <c r="L574"/>
  <c r="H576" s="1"/>
  <c r="I587" s="1"/>
  <c r="I336"/>
  <c r="K336" s="1"/>
  <c r="I295"/>
  <c r="K295" s="1"/>
  <c r="I283"/>
  <c r="K283" s="1"/>
  <c r="I263"/>
  <c r="K263" s="1"/>
  <c r="I181"/>
  <c r="K181" s="1"/>
  <c r="K364" l="1"/>
  <c r="H364" s="1"/>
  <c r="I584" s="1"/>
  <c r="I590" l="1"/>
  <c r="J590" s="1"/>
  <c r="J584" l="1"/>
  <c r="J544"/>
  <c r="J488"/>
  <c r="J336"/>
  <c r="J517"/>
  <c r="J295"/>
  <c r="J283"/>
  <c r="J537"/>
  <c r="J385"/>
  <c r="J572"/>
  <c r="J545"/>
  <c r="J434"/>
  <c r="J576"/>
  <c r="J410"/>
  <c r="J507"/>
  <c r="J543"/>
  <c r="J346"/>
  <c r="J554"/>
  <c r="J587"/>
  <c r="J460"/>
  <c r="J194"/>
  <c r="J360"/>
  <c r="I595"/>
  <c r="F604" s="1"/>
  <c r="F608" s="1"/>
  <c r="H608" s="1"/>
  <c r="J542"/>
  <c r="J263"/>
  <c r="J318"/>
  <c r="J181"/>
  <c r="J364"/>
</calcChain>
</file>

<file path=xl/sharedStrings.xml><?xml version="1.0" encoding="utf-8"?>
<sst xmlns="http://schemas.openxmlformats.org/spreadsheetml/2006/main" count="653" uniqueCount="344">
  <si>
    <t>STADIO OLIMPICO IN ROMA</t>
  </si>
  <si>
    <t xml:space="preserve">  </t>
  </si>
  <si>
    <t>COMPUTO METRICO ESTIMATIVO</t>
  </si>
  <si>
    <t>LAVORI A CORPO</t>
  </si>
  <si>
    <t>n°</t>
  </si>
  <si>
    <t>descrizione</t>
  </si>
  <si>
    <t>tot.</t>
  </si>
  <si>
    <t>Quantità</t>
  </si>
  <si>
    <t>Prezzo Unit.</t>
  </si>
  <si>
    <t>Totale parziale</t>
  </si>
  <si>
    <t xml:space="preserve"> </t>
  </si>
  <si>
    <t xml:space="preserve">   </t>
  </si>
  <si>
    <t>a</t>
  </si>
  <si>
    <t>b</t>
  </si>
  <si>
    <t>Controllo dei nodi sulla sommità dei piloni ;                                       nodi</t>
  </si>
  <si>
    <t>Relazione dettagliata con tabellazione dei nodi e loro coordinate su sistema compiuterizzato ; verranno consegnati su floppy disk o su CD  ROM ;</t>
  </si>
  <si>
    <t>funi</t>
  </si>
  <si>
    <t>pendini</t>
  </si>
  <si>
    <t>Piattaforma RAI</t>
  </si>
  <si>
    <t>Sald. + Giunto a T</t>
  </si>
  <si>
    <t>Briglia superiore</t>
  </si>
  <si>
    <t>Briglia inferiore e superiore</t>
  </si>
  <si>
    <t>Giunti Testa a Testa</t>
  </si>
  <si>
    <t>Giunti a croce</t>
  </si>
  <si>
    <t>Struttura principale</t>
  </si>
  <si>
    <t>Struttura secondaria</t>
  </si>
  <si>
    <t>Struttura di servizio</t>
  </si>
  <si>
    <t>Le lavorazioni computate, relative al trattamento protettivo del legno lamellare debbono essere eseguite una volta nei cinque anni</t>
  </si>
  <si>
    <t>Una volta nei 5 anni</t>
  </si>
  <si>
    <t>S C A R I C H I    A C Q U A</t>
  </si>
  <si>
    <t>sommano</t>
  </si>
  <si>
    <t>A   -   T E N S O S T R U T T U R A</t>
  </si>
  <si>
    <t>B   -   T E L O    D I    C O P E R T U R A</t>
  </si>
  <si>
    <t>Indagine topografica per il monitoraggio dei movimenti della tensostruttura. Rilevaamento delle geometrie (tre volte nei 5 anni)</t>
  </si>
  <si>
    <t>u.m.</t>
  </si>
  <si>
    <t>Controllo della geometria dell’ anello centrale delle funi,                    punti</t>
  </si>
  <si>
    <t>ispezione strumentale</t>
  </si>
  <si>
    <t xml:space="preserve">Rifacimento della protezione cerosa delle funi, dei pendini, dei morsetti, dei capicorda,ecc.- (una volta nei cinque anni) </t>
  </si>
  <si>
    <t>ml.</t>
  </si>
  <si>
    <t>ispezione visiva ai 78 capicorda cilindrici e ai rispettivi dadi delle funi stabilizzanti (una volta ogni anno) 2.1.1</t>
  </si>
  <si>
    <t>ispezione visiva ai 78 tubi e selle di
ancoraggio delle funi stabilizzanti (una volta ogni anno) 2.1.2.</t>
  </si>
  <si>
    <t>ispezione visiva ai 78 capicorda cilindrici e ai rispettivi dadi delle funi portanti (una volta ogni anno) 2.1.3</t>
  </si>
  <si>
    <t>ispezione visiva ai 78 tubi e selle di
ancoraggio delle funi portanti (una volta ogni anno) 2.l.4.</t>
  </si>
  <si>
    <t>ispezione visiva alle 78 funi stabilizzanti (una volta ogni anno) 2.l.5.</t>
  </si>
  <si>
    <t>ispezione visiva alle 78 funi portanti (una volta ogni anno) 2.l.6.</t>
  </si>
  <si>
    <t>Ispezione visiva degli attacchi ai morsetti per la connessione dei pendini con le funi portanti e con le funi stabilizzanti e dei pendini (una volta ogni anno) 2.1.7. + 2.1.9</t>
  </si>
  <si>
    <t>1248*3</t>
  </si>
  <si>
    <t>Rilievo ed eventuale serraggio ai valori di progetto da eseguirsi su tutti i bulloni di 20 morsetti applicati alle funi stabilizzanti e di 20 morsetti  applicati alle fimi portanti, con ripristino delle protezioni superficiali e delle sigillature (una volta ogni anno) 2.l.8</t>
  </si>
  <si>
    <t>Ispezione visiva ai 78 capicorda delle funi portanti e dei relativi perni ed ai 78 capicorda aperti e perni delle funi stabilizzanti (una volta ogni anno) 2.1.10</t>
  </si>
  <si>
    <t>Ispezione visiva ai 78 morsettoni dell' allello centrale e delle relative bullonature (una volta ogni anno) 2.1.11</t>
  </si>
  <si>
    <t>Ispezione visiva alle 12 funi dell' anello centrale (una volta ogni anno) 2.1.12</t>
  </si>
  <si>
    <t>Ispezione visiva ai 24 giunti di linea dell' anello centrale ed ai nipples di collegalllento (una volta ogni anno) 2.1.13</t>
  </si>
  <si>
    <t>Ispezione di 8 teste fuse dei capicorda cilindrici delle funi stabilizzallti, con smontaggio del coperchio di protezione, per
verificare la presenza di eventuali
cricche,deformazioni,corrosioni, con esecuzione di ritocchi della vemiciatura interna e ripristino delle sigillature (due volte nel quinquemlio) 2.2.1</t>
  </si>
  <si>
    <t>Misura degli spessori delle protezioni anticorrosione su 8 capicorda cilindrici e dadi delle funi stabilizzanti, con esecuzione di ritocchi di verniciatura (due volte nel
quinquennio) 2.2.2</t>
  </si>
  <si>
    <t>Misurazione degli spessori delle protezioni anticorrosione sugli elementi accessibili all' ingresso di 8 tubi di ancoraggio delle funi stabilizzanti, con esecuzione di ritocchi della vemiciatura (due volte nel quinquennio) 2.2.4</t>
  </si>
  <si>
    <t>Ispezione con endoscopio al!'interno di 8 tubi di ancoraggio delle funi portanti per verificare la presenza di corrosioni delle funi, defomlazioni, stato delle selle di
deviazione (due volte nel quinquennio) 2.2.7</t>
  </si>
  <si>
    <t>Misura degli spessori delle protezioni anticorrosione su 8 capicorda cilindrici e dadi delle funi  portanti, con esecuzione di ritocchi di vemiciatura (due volte nel quinquennio) 2.2.6</t>
  </si>
  <si>
    <t>Ispezione di 8 teste fuse dei capicorda cilindrici delle funi portanti, con smontaggio del coperchio di protezione, per verificare la presenza di eventuali cricche,deformazioni, corrosioni, con esecuzione di ritocchi della
vemiciatura intema e ripristino delle
sigillature (due volte nel quinquennio) 2.2.5</t>
  </si>
  <si>
    <t>Ispezione con endoscopio all'intemo di 8 tubi di ancoraggio delle funi stabilizzanti per verificare la presenza di corrosioni delle funi, deformazioni, stato delle selle di
deviazione (due volte nel quinquenuio) 2.2.3</t>
  </si>
  <si>
    <t>Misurazione degli spessori delle protezioni anticorrosione sugli elementi accessibili al!'ingresso di 8 tubi di ancoraggio delle funi portanti, con esecuzione di ritocchi della vemiciatura (due volte nel quinquennio) 2.2.8</t>
  </si>
  <si>
    <t>Misurazione delle protezione anticorrosione su 8 funi stabilizzanti (due volte nel quinquennio) 2.2.9</t>
  </si>
  <si>
    <t>Ritocco delle protezioni anticorrosione su tutte le funi stabilizzanti sulle zone soggette a calpestio (due volte nel quinquennio) 2.2.10</t>
  </si>
  <si>
    <t>Misurazione delle protezioni anticorrosione su 8 funi portanti e 8 stabilizzanti, con ritocco, sulle medesime, delle verniciature nelle zone accessibili (due volte nel quinquennio) 2.2.11</t>
  </si>
  <si>
    <t>Misurazione dello spessore delle protezioni anticorrosione sui morsetti di fissaggio dei pendini su 8 tensostrutture, per un totale di 64 morsetti, con ritocco, sulle medesime, delle verniciature nelle zone accessibili (due volte nel quinquennio) 2.2.12</t>
  </si>
  <si>
    <t>Misurazione dello spessore delle protezioni anticorrosione sui pendini di 8 tensostrutture per un totale di 64 pendini, con ritocco, sui medesimi, delle verniciature nelle zone accessibili (due volte nel quinquelmio) 2.2.13</t>
  </si>
  <si>
    <t>Ispezioni alle teste fuse di 8 capicorda aperti delle funi stabilizzanti e di 8 capicorda aperti
delle funi portanti, con esecuzione di ritocchi della verniciature e delle sigillature (due volte nel quinquennio) 2.2.14</t>
  </si>
  <si>
    <t>Misurazione dello spessore delle protezioni anticorrosione su 8 capicorda aperti delle funi stabilizzanti e di 8 capicorda aperti delle fimi portanti, con esecuzione di ritocchi delle vemiciature e delle sigillature (due volte nel quinquennio) 2.2.15</t>
  </si>
  <si>
    <t>Ispezione con endoscopio a 8 morsettoni dell' anello centrale per verificare la presenza di corrosioni e/o deformazioni (due volte nel quinquennio) 2.2.16</t>
  </si>
  <si>
    <t>Misurazione dello spessore delle protezioni anticorrosione in 8 posizioni sulle funi dell'anello centrale, con esecuzione di ritocchi
delle verniciature e delle sigillature (due volte nel quinquennio) 2.2.18</t>
  </si>
  <si>
    <t>Ispezione delle 78 teste fuse dei capicorda cilindrici delle funi stabilizzanti (una volta in cinque anni) 2.3.1</t>
  </si>
  <si>
    <t>Ispezione visiva all'intemo dei 16 tubi di aggancio delle funi stabilizzanti (una volta in cinque anni) 2.3.2</t>
  </si>
  <si>
    <t>Ispezione visiva all'interno di 8 tubi di aggancio delle funi portanti (una volta nei cinque anni) 2.3.3</t>
  </si>
  <si>
    <t>Smontaggio e ispezione di 16 morsetti di collegamento delle funi portanti (Una volta nel quinquennio) 2.3.4</t>
  </si>
  <si>
    <t>Smontaggio e ispezione di 8 pendini di collegamento tra funi portanti e stabilizzanti (Una volta nel quinquennio) 2.3.5</t>
  </si>
  <si>
    <t>Rilievo delle tensioni ancoraggi 8 funi stabilizzanti e 8 funi portanti (una volta nel qninquelmio) 2.3.6</t>
  </si>
  <si>
    <t>Controllo magnetotermico delle saldature dei morsettoni dell'anello centrale (una volta nel quinquennio) 2.3.7</t>
  </si>
  <si>
    <t>totale parziale</t>
  </si>
  <si>
    <t>Ispezione periodica ( senza prove
di laboratorio)</t>
  </si>
  <si>
    <t>Manutenzione corrente - Ispezione
Mensile</t>
  </si>
  <si>
    <t>mq.</t>
  </si>
  <si>
    <t>12x5</t>
  </si>
  <si>
    <t>Stato del telo - Ispezione Semestrale</t>
  </si>
  <si>
    <t>2x5</t>
  </si>
  <si>
    <t>Esame visivo (ispezione annuale)</t>
  </si>
  <si>
    <t>Briglia inferiore intema - Giunto a
croce</t>
  </si>
  <si>
    <t>Briglia inferiore interna - Squadra a
briglia</t>
  </si>
  <si>
    <t>Briglia inferiore intema - Squadra a diagonale</t>
  </si>
  <si>
    <t>Briglia inferiore esterna - Giunto a
croce</t>
  </si>
  <si>
    <t xml:space="preserve">Briglia inferiore esterna - Squadra a briglia </t>
  </si>
  <si>
    <t>Briglia inferiore estema - Squadra a
diagonale</t>
  </si>
  <si>
    <t>Trave reti colare</t>
  </si>
  <si>
    <t>Trave reticolare</t>
  </si>
  <si>
    <t>Squadra a briglia</t>
  </si>
  <si>
    <t>Squadra a diagonale</t>
  </si>
  <si>
    <t>Esame magnetoscopico (una volta
nei 5 anni)</t>
  </si>
  <si>
    <t>Quantità come tab.2</t>
  </si>
  <si>
    <t>Carpenteria metallica</t>
  </si>
  <si>
    <t>Esame con ultrasuoni (1 volta nei 5 anni)</t>
  </si>
  <si>
    <t>Briglia inferiore interna</t>
  </si>
  <si>
    <t>Briglia inferiore esterna</t>
  </si>
  <si>
    <t xml:space="preserve">Briglia inferiore </t>
  </si>
  <si>
    <t>Giunti testa a testa</t>
  </si>
  <si>
    <t xml:space="preserve">Briglia superiore </t>
  </si>
  <si>
    <t>Controllo delle verniciature, l'ispezione deve essere eseguita con ispezione annuale.</t>
  </si>
  <si>
    <t>Ispezione periodica semestrale,
senza prova di laboratorio degli
apparecchi di appoggio</t>
  </si>
  <si>
    <t>Controllo e verifica dello stato di
conservazione del Neoprene
incapsulato, del PTFE, del corpo
dell' appoggio sull' inox di base,
delle testate dei dispositivi
fluido dinamici. Controllo di assenza
di fenomeni di ossidazione sulle
parti metalliche.</t>
  </si>
  <si>
    <t>C   -   C A R P E N T E R I A    M E T A L L I C A</t>
  </si>
  <si>
    <t>D   -   S T R U T T U R A   I N   L E G N O</t>
  </si>
  <si>
    <t xml:space="preserve">Revisione di tutte le bullonerie presenti sulla struttura lignea </t>
  </si>
  <si>
    <t>Trattamento protettivo su tutte le
strutture lignee</t>
  </si>
  <si>
    <t>Esame visivo annuale</t>
  </si>
  <si>
    <t>Bullonerie</t>
  </si>
  <si>
    <t>Strutture Lignee</t>
  </si>
  <si>
    <t>E   -   G R A D O N I   I N    A L L U M I N I O</t>
  </si>
  <si>
    <t>Verifica statica della struttura e
relativa certificazione. Una volta
nei cinque anni</t>
  </si>
  <si>
    <t>Ispezione e verifica dei fissaggi fra
singoli elementi e con le strutture di
supporto - Semestrale</t>
  </si>
  <si>
    <t xml:space="preserve">F   -   P I A T T A F O R M A    R A I    E   S U P P O R T O T A B E L L O N I </t>
  </si>
  <si>
    <t>""  Esame dei giunti saldati</t>
  </si>
  <si>
    <t>""  Esame della verniciatura</t>
  </si>
  <si>
    <t>""  Eventuali prove eseguite in laboratorio.</t>
  </si>
  <si>
    <t>Ispezione delle perdite di acqua meteoriche nei 54 giunti strutturali delle gradonate.
Ispezione annuale.</t>
  </si>
  <si>
    <t>G   -   S T R U T T U R E    I N    C A L C E S T R U Z Z O</t>
  </si>
  <si>
    <t>Controllo dello stato di durabilità
delle strutture in calcestruzzo a
mezzo di misurazione delle
profondità di carbonatazione</t>
  </si>
  <si>
    <t>Verifica dello stato fessurativo con
predisposizione di mappa, completa di rilevamento topografico, e rilievo della evoluzione nel tempo.</t>
  </si>
  <si>
    <t>Cadenza annuale delle verifiche per
tutte le strutture</t>
  </si>
  <si>
    <t>Cadenza annuale delle verifiche per
gli attacchi alle strutture metalliche</t>
  </si>
  <si>
    <t>punti di osservazione</t>
  </si>
  <si>
    <t xml:space="preserve">H   -   V E R I F I C H E    D E L L E    S I S T E M A Z I O N I    E S T E R N E </t>
  </si>
  <si>
    <t>Pulizia dei pozzetti</t>
  </si>
  <si>
    <t>Nella valutazione del prezzo unitario è stata è stata compresa una quota parte proporzionale per l'uso di turbojet per la disostruzione dei pozzetti carrabili.</t>
  </si>
  <si>
    <t xml:space="preserve">I   -   I S P E Z I O N E    E    P R E S I D I O </t>
  </si>
  <si>
    <t>Onere relativo al presidio dello Stadio Olimpico con due operai durante lo svolgimento di tutte le manifestazioni sportive, i due dipendenti dovranno assicurare il "pronto intervento" durante le manifestazioni stesse.</t>
  </si>
  <si>
    <t xml:space="preserve">La valutazione è stata fatta considerando sia le giornate festive e sia quelle straordinarie </t>
  </si>
  <si>
    <t>delle strutture non comprensivi degli oneri della sicurezza e degli oneri relativi</t>
  </si>
  <si>
    <t>al progetto esecutivo</t>
  </si>
  <si>
    <t>a corpo</t>
  </si>
  <si>
    <t>Art. MS - 1 - Ritesatura della tensostruttura di copertura.</t>
  </si>
  <si>
    <t>In base ai dati rilevati nel corso del monitoraggio effettuato negli anni trascorsi, il valoredella forza di presollecitazione è scesa a causa dei fenomeni lenti di normale viscosità a valori che sono al di sotto della soglia minima di esercizio, assunta non inferiore al 90% del valore di progetto.</t>
  </si>
  <si>
    <t>L'intervento di ritesatura prevede un intervento meccanico, con applicazione di tiro agli ancoraggi delle funi della tensostruttura, per incrementare il valore della forza di presollecitazione</t>
  </si>
  <si>
    <t>Il valore della forza alle funi stabilizzanti, in condizione permanente, è compreso tra 350 KN (allineamento 01) e 1950 KN (allineamento 20) circa, e quello delle funi portanti tra  1130-1160 KN (allineamenti zone 01-05) e 2700-2800 KN (allineamenti zone 15-20) circa.</t>
  </si>
  <si>
    <t>I valori esatti vanno definiti dall'Impresa esecutrice, in fase di progettazione esecutiva in base alle condizioni di equilibrio e di compatibilità geometrica.</t>
  </si>
  <si>
    <t>La regolazione della forza di presollecitazione viene eseguita agendo sui capicorda regolabili di ancoraggio all'anello esterno, alla quota del corrente superiore del traliccio ed alla quota del corrente inferiore interno del traliccio</t>
  </si>
  <si>
    <t>L'accesso alle quote di lavoro avviene con l'impiego di mezzi di sollevamento per le attrezzature principali e di piattaforme telescopiche per il personale e le attrezzature minute. Il posizionamento e transito dei mezzi di sollevamento, di movimentazione e di accesso, a quota terreno deve essere programmato ed eseguito in coordinamento con le altre regolari esigenze operative della struttura, limitando pertanto le aree strettamente necessarie alla esecuzione delle lavorazioni per spazio e tempo di occupazione, con impiego sistematico di orari notturni.</t>
  </si>
  <si>
    <t>Per il rilievo e l'applicazione delle forze si impiegano apposite attrezzature oleodinamiche costituite da martinetti, elementi per il collegamento ai capicorda, elementi al riscontro e contrasto, elementi per la movimentazione.</t>
  </si>
  <si>
    <t>La capacità dei martinetti e degli elementi ad essi connessi deve essere conforme ai valori delle forze da introdurre in funzione della sequenza di operazioni, con un adeguato margine operativo.</t>
  </si>
  <si>
    <t>Tutte le operazioni di rilievo delle forze e di ritesatura devono essere eseguite in condiziponi di temperatura uniforme nei vari elementi della struttura, per minimizzare gli effetti di possibili coazioni termiche differenziali, pertanto in assenza i irragiamento solare ed in orario notturno</t>
  </si>
  <si>
    <t>Gli interventi di ritesatura saranno eseguiti da squadre che opereranno simultaneamente</t>
  </si>
  <si>
    <t>Durante le operazioni di ritesatura saranno verificate con ispezione continua le compatibilità geometriche delle strutture secondarie</t>
  </si>
  <si>
    <t>Durante l'esecuzione delle operazioni sarà eseguita una verifica di rispondenza tra le operazioni in cantiere ed il modello numerico di progetto, adottando di conseguenza gli eventuali aggiustamenti di sequenza che si rendano necessari.</t>
  </si>
  <si>
    <t>Descrizione</t>
  </si>
  <si>
    <t>Art. MS 2 - Bonifica pulizia e protezione all'interno dei tubi di ancoraggio delle funi portanti</t>
  </si>
  <si>
    <t>Bonifica pulizia e protezione all'interno dei tubi di ancoraggio delle funi portanti, con rimozione dei nidi e dei residui di guano dei volatoli con riapplicazione delle protezioni superficiali e la messa in opera di apposite reti di protezione in acciaio inox per impedire l'accesso dei volatili, in modo da limitarne la presenza che è causa di notevoli danni per corrosione anche ad elementi circostanti.</t>
  </si>
  <si>
    <t xml:space="preserve">Gli ancoraggi delle funi portanti e delle funi stabilizzanti, che sono gli elementi principali della tensostruttura di copertura, sono alloggiati all'interno di tubi di acciaio saldati nei nodi della briglia superiore e della briglia inferiore interna della struttura reticolare perimetrale. </t>
  </si>
  <si>
    <t>I tubi di ancoraggio sono interessati, principalmente per la presenza di nidi di volatili e del relativo guano, da accumuli di residui corrosivi che hanno portato la condizione degli  elementi contenuti ad uno stato di corrosione importante, con completo esaurimento dello zinco protettivo ed inizio della corrosione degli elementi in acciaio.</t>
  </si>
  <si>
    <t>L'intervento da eseguire consiste nel parziale smontaggio ove possibile delle selle di appoggio delle funi, rimozione e bonifica dei residui lasciati dai volatili, pulizia, applicazione di protezione anticorrosiva, rimontaggio delle selle ed applicazione di una barriera per impedire l'accesso ai volatili -</t>
  </si>
  <si>
    <t>Le zone interessate sono i 78 ancoraggi delle funi portanti disposti lungo la briglia superiore dell'anello reticolare esterno.</t>
  </si>
  <si>
    <t>Le dimensioni interne dei tubi di ancoraggio sono indicativamente:</t>
  </si>
  <si>
    <t>Funi portanti diametro 64 : diametro 265 x 2000 mm</t>
  </si>
  <si>
    <t>Funi portanti diametro 87 : diametro 345 x 2000 mm.</t>
  </si>
  <si>
    <t>L'accesso alle zone di intervento avviene con piattaforma telescopica su autocarro</t>
  </si>
  <si>
    <t>Le operazioni da eseguire sono di seguito indicate</t>
  </si>
  <si>
    <t>1- posizionamento della piattaforma all'esterno della struttura.</t>
  </si>
  <si>
    <t>2- accesso alla zona dell'ancoraggio</t>
  </si>
  <si>
    <t>3- smontaggio della sella di appoggio della fune portante</t>
  </si>
  <si>
    <t>4- rimozione del guano all'interno del tubo di ancoraggio con idonea attrezzatura</t>
  </si>
  <si>
    <t>5- pulizia della zona interna del tubo con spazzolatura meccanica ed aspirazione</t>
  </si>
  <si>
    <t>6- pulizia della zona frontale accessibile del capocorda con spazzolatura meccania ed  aspirazione</t>
  </si>
  <si>
    <t>7- pulizia della fune all'interno del tubo con spazzola in materiale plastico ed aspirazione</t>
  </si>
  <si>
    <t>8- applicazione di zincante epossidico monocomponente ad alto contenuto di zinco alla interna del tubo, alla faccia del capocorda ed alla fune nella zona interna.</t>
  </si>
  <si>
    <t>9- dopo indurimento dello zincante applicazione di cera-alluminio anticorrosiva alla fune all'interno del tubo ed alla faccia del capocorda.</t>
  </si>
  <si>
    <t>10-applicazione e fissaggio di una rete di protezione in acciaio inox all'apertura del tubo di ancoraggio, per precludere l'accesso a volatili mantenendo la ventilazione.</t>
  </si>
  <si>
    <t>Tutto il personale operante nella zona di intervento deve essere dotato e deve impiegare imbrago di sicurezza e deve ed altri dispositivi previsti dallo specifico piano di sicurezza.</t>
  </si>
  <si>
    <t>Tubi di ancoraggio funi portanti - cadauno</t>
  </si>
  <si>
    <t>Art. MS 3 - Bonifica pulizia e protezione all'interno dei tubi di ancoraggio delle funi stabilizzanti</t>
  </si>
  <si>
    <t>Bonifica pulizia e protezione all'interno dei tubi di ancoraggio delle funi stabilizzanti con rimozione dei nidi e dei residui di guano dei volatoli con riapplicazione delle protezioni superficiali e la messa in opera di apposite reti di protezione in acciaio inox per impedire l'accesso dei volatili, in modo da limitarne la presenza che è causa di notevoli danni per corrosione anche ad elementi circostanti.</t>
  </si>
  <si>
    <t>Le zone interessate sono i 78 ancoraggi delle funi stabilizzanti disposti lungo la briglia inferiore dell'anello reticolare esterno.</t>
  </si>
  <si>
    <t>Funi stabilizzanti diametro 47 : diametro 190 x 1800 mm.</t>
  </si>
  <si>
    <t>Funi stabilizzanti diametro 74 : diametro 275 x 1800 mm.</t>
  </si>
  <si>
    <t>L'accesso alle zone di intervento avviene dalla passerella esistente sulla copertura e dalia canala di gronda perimetrale in acciaio che è accessibile e calpestabile</t>
  </si>
  <si>
    <t>1- accesso alla zona dell'ancoraggio.</t>
  </si>
  <si>
    <t>2 - smontaggio della parte superiore della sella di passaggio della fune stabilizzante.</t>
  </si>
  <si>
    <t>3 - rimozione del guano all'interno del tubo di ancoraggio con idonea attrezzatura</t>
  </si>
  <si>
    <t>4 - pulizia della zona interna del tubo con spazzolatura meccanica ed aspirazione.</t>
  </si>
  <si>
    <t>5 - pulizia della zona frontale accessibile del capocorda con spazzolatura meccania ed aspirazione</t>
  </si>
  <si>
    <t>6 - pulizia della fune all'interno del tubo con spazzola in materiale plastico ed aspirazione</t>
  </si>
  <si>
    <t>7- applicazione di zincante epossidico monocomponente ad alto contenuto di zinco alla zona interna del tubo, alla faccia del capocorda ed alla fune nella zona interna.</t>
  </si>
  <si>
    <t>8 - dopo indurimento dello zincante applicazione di cera-alluminio anticorrosiva alla fune all'interno del tubo ed alla faccia del capocorda.</t>
  </si>
  <si>
    <t>9- applicazione e fissaggio di una rete di protezione in acciaio inox all'apertura del tubo di ancoraggio, per precludere l'accesso a volatili mantenendo la ventilazione.</t>
  </si>
  <si>
    <t xml:space="preserve">Tubi di ancoraggio funi stabilizzanti </t>
  </si>
  <si>
    <t>L   -   MONITORAGGIO E TESATURA TENSOSTRUTTURA</t>
  </si>
  <si>
    <t xml:space="preserve">Intervento di pulizia e protezione con anticorrosivo zincante epossidico alle funi di bordo dei coni in membrana perimetrali, nelle zone di passaggio all'interno dei nodi del traliccio reticolare perimetrale che presentano condizioni di degrado evidenti con corrosione incipiente anche a causa del guano lasciato dai volatili, per i quali va seguito un intervento sistematico di preclusione; contemporaneamente deve essere effettuato un intervento di ripristino delle funi, barre ed accessori di sospensione oggetti a corrosione.     </t>
  </si>
  <si>
    <t>a - fune di bordo ai nodi inferiori interni per ogni allineamento</t>
  </si>
  <si>
    <t>Le funi di bordo al perimetro interno dei coni sono realizzate in fune a trefoli, di diametro di diametro circa 20 mm. e passano nei nodi della briglia inferiore interna dell' anello reticolare. Il passaggio nei nodi è realizzato con selle e morsetti di fissaggio che impediscono alla fune di slittare; le funi sono poste in tensione da tenditori filettati.</t>
  </si>
  <si>
    <t>Ad ogni nodo è ancorata una fune radiale di diametro circa 13 mm, disposta nell'avvallamento tra i coni che li mantiene in tensione.</t>
  </si>
  <si>
    <t>La zona di passaggio nel nodo è esposta agli agenti atmosferici ed all'accumulo di agenti aggressivi e corrosivi ( guano) per la presenza di nidi di volatili negli ancoraggi sovrastanti; la corrosione in atto ha comportato il completo esaurimento della protezione superficiale in zinco ed interessa attualmente la superficie esposta in acciaio dei fili ed i capi corda di ancoraggio delle funi radiali.</t>
  </si>
  <si>
    <t>L'intervento da eseguire consiste nello smontaggio dei morsetti di fissaggio, pulizia delle superfici ossidate e corrose, applicazione di protezione anticorrosiva, rimontaggio dei morsetti ed applicazione di una ulteriore ptotezione con anticorrosivo cera-alluminio.</t>
  </si>
  <si>
    <t>Le zone interessate sono i 78 passaggi delle funi di bordo dei coni all'interno dei nodi lungo la briglia inferiore interna dell'anello reticolare ed i 78 ancoraggi delle funi radiali agli stessi nodi; l'accesso alle zone di intervento avviene dalle passerelle esistenti sulla copertura, e dalla canala di gronda perimetrale in acciaio che è accessibile e calpestabile, dal bordo al perimetro interno dei coni in membrana.</t>
  </si>
  <si>
    <t>Le operazioni da eseguire sono:</t>
  </si>
  <si>
    <t>1 - accesso dalle passerelle, con posizionamento di dispositivi di protezione anticaduta sia per il personale che per materiali ed attrezzature nelle zone di lavoro.</t>
  </si>
  <si>
    <t>2 - pulizia delle zone di fune adiacenti alla sella e della fune radiale nel primo tratto e del rispettivo capocorda.</t>
  </si>
  <si>
    <t>3 - posizionamento di morsetti di fissaggio temporanei con riscontro contro le selle.</t>
  </si>
  <si>
    <t>4 - rimozione dei morsetti permanenti dalle selle.</t>
  </si>
  <si>
    <t>5 - pulizia di fune perimetrale sulla sella, sella, primo tratto di fune radiale e capocorda, tenditore filettato, con spazzola di plastica dura o metallo tenero .</t>
  </si>
  <si>
    <t>6 - applicazione di zincante epossidico monocomponente ad alto contenuto di zinco alla fune, alla sella ed ai morsetti rimossi, al primo tratto di fune radiale ed ai rispettivi capicorda.</t>
  </si>
  <si>
    <t>7 - dopo indurimento dello zincante riapplicazione dei morsetti permanenti, con impiego di nuove viti zincate a caldo e rimozione dei morsetti temporanei.</t>
  </si>
  <si>
    <t>8 - applicazione di zincante epossidico monocomponente ad alto contenuto di zinco alla fune nelle zone adiacenti la sella e sul tenditore.</t>
  </si>
  <si>
    <t>9 - dopo essiccazione dello zincante, verniciatura con finitura bianca delle selle, dei morsetti e viti ed applicazione di cera-alluminio anticorrosiva alle funi nelle zone adiacenti ed al capocorda della fune radiale.</t>
  </si>
  <si>
    <t>Le posizioni in cui va eseguito l'intervento sono:</t>
  </si>
  <si>
    <t>a - selle di passaggio delle funi al perimetro interno inferiore dei coni di membrana n° 78</t>
  </si>
  <si>
    <t>b - ancoraggi alla briglia inferiore interna delle funi radiali dei coni in membrana n° 78</t>
  </si>
  <si>
    <t>c - tenditori n° 78</t>
  </si>
  <si>
    <t>allineamenti tipo a</t>
  </si>
  <si>
    <t>Art. MS 4 a - Intervento di pulizia e protezione delle funi di bordo dei coni</t>
  </si>
  <si>
    <t>Art. MS 4 b - Intervento di pulizia e protezione delle funi di bordo dei coni</t>
  </si>
  <si>
    <t>b - Funi di bordo al permetro esterno dei coni e funi portanti di sospensione</t>
  </si>
  <si>
    <t xml:space="preserve">Le funi di bordo al perimetro interno dei coni sono realizzate in fune a trefoli, di diametro circa 20 mm. e sono ancorate ai nodi della struttura reticolare con capicorda pressati e sono poste in tensione mediante tenditori filettati. Le funi portanti di sospensione dei coni sono esse pure a trefoli in acciaio zincato di diametro circa 24 mm. e sono vincolate ai nodi superiori della struttura reticolare con passaggi su selle e morsetti di fissaggio e sostengono i coni in membrana con terminali a capocorda filettato e con barre filettate in acciaio.                                                                                             </t>
  </si>
  <si>
    <t>Gli elementi sono esposti agli agenti atmosferici ed all' accumulo di agenti aggressivi e corrosivi (guano) per la presenza di nidi di volatili negli ancoraggi sovrastanti; la corrosione in atto ha comportato il completo esaurimento della protezione superficiale in zinco.</t>
  </si>
  <si>
    <t>L' intervento da eseguire consiste nello smontaggio dei morsetti di fissaggio, pulizia delle superfici ossidate e corrose, applicazione di protezione anticorrosiva, rimontaggio dei morsetti ed applicazione di una ulteriore protezione con anticorrosivo cera-alluminio.</t>
  </si>
  <si>
    <t xml:space="preserve">Le zone interessate sono i 78 passaggi delle funi di sospensione dei coni all'interno dei nodi lungo la briglia superiore dell'anello reticolare, i 78 nodi di sospensione dei coni in  membrana, i 78 nodi di ancoraggio delle funi radiali ai nodi perimetrali inferiori, i 78 tenditori delle funi perimetrali. L'accesso alle zone di intervento avverrà con piattaforma telescopica su autocarro posizionata all'esterno della struttura.                                                                                                      </t>
  </si>
  <si>
    <t>1 - posizionamento di piattaforma telescopica su autocarro per l'innalzamento alla quota di lavoro ed accesso alla zona di lavoro.</t>
  </si>
  <si>
    <t>2 - pulizia delle zone di fune di sospensione adiacenti alla sella, delle zone di nodo ed ancoraggio delle funi di sospensione e radiali, delle zone correnti delle funi di sospensione.</t>
  </si>
  <si>
    <t xml:space="preserve">5 - pulizia della fune sulla sella, sella, primo tratto di fune </t>
  </si>
  <si>
    <t>6 - applicazione di zincante epossidico monocomponente ad alto contenuto di zinco alla fune, alla sella ed ai morsetti rimossi, al primo tratto di fune  ed ai rispettivi capicorda e nodi di ancoraggio.</t>
  </si>
  <si>
    <t>8 - applicazione di zincante epossidico monocomponente ad alto contenuto di zinco alla fune nelle zone adiacenti la sella.</t>
  </si>
  <si>
    <t xml:space="preserve">9 - dopo essiccazione dello zincante, verniciatura con finitura bianca delle selle, dei morsetti e viti ed applicazione di cera-alluminio anticorrosiva alle funi.  </t>
  </si>
  <si>
    <t>a - selle di passaggio delle funi alla briglia superiore n° 78</t>
  </si>
  <si>
    <t>b - funi di sospensione,  funi doppie n° 78</t>
  </si>
  <si>
    <t>c - nodi di sospensionei n° 78</t>
  </si>
  <si>
    <t>d - ancoraggi alla briglia inferiore esterna delle funi radiali dei coni in membrana n° 78</t>
  </si>
  <si>
    <t>e  - ancoraggi alla briglia inf. Esterna delle funi perimetrali dei coni in membrana n° 78 + 78</t>
  </si>
  <si>
    <t>f - tenditori n° 78</t>
  </si>
  <si>
    <t>allineamenti tipo b</t>
  </si>
  <si>
    <t xml:space="preserve">Art. MS 5 - Ripristino delle coppie di serraggio ai bulloni dei morsetti delle funi </t>
  </si>
  <si>
    <t>Ripristino delle coppie di serraggio ai bulloni dei morsetti delle funi portanti e stabilizzanti, a causa del generale decadimento riscontrato dovuto principalmente ai fenomeni lenti sviluppatisi nel corso degli anni.</t>
  </si>
  <si>
    <t>I bulloni dei morsetti per il collegamento dei pendini alle funi portanti ad alle funi stabilizzanti delle tensostrutture radiali hanno la funzione di serrare i morsetti alle funi in modo sia di trasferire il carico portato dalla copertura, sia di mantenere in posizione i morsetti e di conservare così la forma della tensostruttura.</t>
  </si>
  <si>
    <t>A seguito dei fenemeni lenti sviluppatisi nel tempo, di assestamento della forma delle funi  e dei morsetti, i bulloni hanno subito un importante allentamento che in numerosi casi risulta completo; l'allentamento è favorito anche dalla lunghezza relativamente piccola dei bulloni che fornisce un allungamento elastico limitato</t>
  </si>
  <si>
    <t>I bulloni vanno serrati nuovamente alla coppia di serraggio di progetto, pari ad almeno  500 Nm, con impiego di chiave dinamometrica.</t>
  </si>
  <si>
    <t>L'accesso alla zone di lavoro avviene mediante le passerelle praticabili in copertura e per  i morsetti delle funi portanti nelle cinque posizioni più elevate va impiegata una apposita scala di accesso posizionata all'interno della coppia di pendini di ogni posizione con impiego anche di sistema di trattenuta anticaduta per il personale operante. In ogniuna delle 78 tensostrutture radiali ci sono 8 posizioni, con 2 morsetti a 4 bulloni al collegamento inferiore con la fune stabilizzante e 2 morsetti a 4 bulloni al collegamento superiore con la fune portante</t>
  </si>
  <si>
    <t>Le lavorazioni da eseguire per ogni posizione sono di seguito indicate:</t>
  </si>
  <si>
    <t>1 - accesso alla zona di lavoro mediante le passerelle praticabili in copertura e con montaggio di scala speciale di accesso per le zone elevate.</t>
  </si>
  <si>
    <t>2 - smontaggio dei 4 controdadi del primo morsetto sulla fune stabilizzante.</t>
  </si>
  <si>
    <t>3 - serraggio graduale con chiave dinamometrica uno ad uno dei 4 bulloni fino alla coppia di progetto</t>
  </si>
  <si>
    <t>4 - rimontaggio dei 4 controdadi.</t>
  </si>
  <si>
    <t>5 - ripetizione delle stesse operazioni sul secondo morsetto sulla fune stabilizzante.</t>
  </si>
  <si>
    <t>6 - ripetizione delle stesse operazioni sul primo morsetto della fune portante.</t>
  </si>
  <si>
    <t>7 - ripetizione delle stesse operazioni sul secondo morsetto della fune portante.</t>
  </si>
  <si>
    <t>8 - smontaggio delle attrezzature di accesso.</t>
  </si>
  <si>
    <t>Ripristino delle coppie di serraggio per ogni allineamento</t>
  </si>
  <si>
    <t xml:space="preserve">Art. MS 6 - Ispezione delle 12 pile metalliche di sostegno della copertura </t>
  </si>
  <si>
    <t>Ispezione sulle pile metalliche di sostegno della copertura comprendente:</t>
  </si>
  <si>
    <t>"  ispezione a campione, con metodologia a ultrasuoni, per verificare lo spessore e la presenza di eventuali  perdite di sezione od altre anomalie nella fascia di base delle pile comprese le parti interrate.</t>
  </si>
  <si>
    <t xml:space="preserve">"  ispezione con videocamera della zona interna delle D17 con accesso dal portello del passo d'uomo situato in sommità. </t>
  </si>
  <si>
    <t xml:space="preserve">"  trattamento delle parti interrate di strutture ( pila, piastra di fondazione e contropiastra, bulloni etc ...) </t>
  </si>
  <si>
    <t>Tutto il personale operante nella zona di intervento deve essere dotato e deve impiegare i dispositivi previsti dallo specifico piano di sicurezza.</t>
  </si>
  <si>
    <t>"  scavo della zona circostante la base della pila e messa a nudo della parte interrata per verifica delle condizioni del nodo di fondazione e dei tirafondi di collegamento.</t>
  </si>
  <si>
    <t>pile metalliche</t>
  </si>
  <si>
    <t xml:space="preserve">Art. MS 7 - Ripristino e sostituzione dei bulloni di sospensione e fissaggio </t>
  </si>
  <si>
    <t>Ripristino e sostituzione dei bulloni di sospensione e fissaggio dei sostegni delle canale in plexiglas sotto le barelle radiali e protezione dei bulloni dei giunti tra le barelle.</t>
  </si>
  <si>
    <t>I bulloni di collegamento dei telai di supporto delle canale in plexiglas, disposte sotto le barelle/passerelle radiali, sovrastanti le Tribune, sono soggette a corrosione.</t>
  </si>
  <si>
    <t>Apparentemente tutti i bulloni interessati sono stati protetti con zincatura elettrolitica di spessore limitato, che a 25 anni dall'installazione risulta esaurita e la corrosione diffusa interessa le sezioni di acciaio dei bulloni.</t>
  </si>
  <si>
    <t>Tutti i bulloni in questa zona dovrebbero essere sostituiti per ripristinare le condizioni di resistenza, impiegando bulloni in acciaio inox per aumentare la durata nel tempo.</t>
  </si>
  <si>
    <t>I bulloni in sostituzione saranno di classe 8"8, non inferiore a quella dei bulloni esistenti la dimensione dei bulloni sarà analoga a quella dei bulloni preesistenti.</t>
  </si>
  <si>
    <t>I bulloni delle giunzioni a flangia tra le barelle radiali sono soggetti a ossidazione e degrado della zincatura originale; vanno quindi ripristinati con applicazione di protettivo zincante.</t>
  </si>
  <si>
    <t>Le lavorazioni da eseguire  sono di seguito indicate:</t>
  </si>
  <si>
    <t>1 * apertura del grigliato per l'accesso</t>
  </si>
  <si>
    <t>2 * posizionamento del piano praticabile</t>
  </si>
  <si>
    <t>3 * posizionamento di braga di sicurezza a presidio del telaio sul quale si interviene</t>
  </si>
  <si>
    <t>4 * smontaggio dei bulloni di sospensione, uno ad uno, pulizia del foro, posizionamento e montaggio del nuovo bullone</t>
  </si>
  <si>
    <t>5 * pulizia e verniciatura con zincante epossidico dei bulloni dei giunti tra le barelle.</t>
  </si>
  <si>
    <t>6 * smontaggio dei presidi provvisori, rimontaggio del grigliato e spostamento alla zona successiva.</t>
  </si>
  <si>
    <t>L'accesso alle zone di lavoro è possibile dalle passerelle praticabili in copertura, con rimozione a tratti successivi del grigliato metallico praticabile ed accesso alla zona della canala dopo posizionamento di impalcato praticabile poggiante sulle zone dei sottostanti telai di supporto; tutto il personale operante nella zona di intervento deve essere dotato e deve impiegare imbrago di sicurezza fissato alle strutture fisse</t>
  </si>
  <si>
    <t>L'intervento va eseguito sui 78 allineamenti radiali; su ogni allineamento sono previste 9 zone di intervento oltre alle estremità ed eventuali elementi singolari.</t>
  </si>
  <si>
    <t>Art. MS 8 - Ripristino delle pretezioni delle strutture in C.A.</t>
  </si>
  <si>
    <t>Ripristino delle impermeabilizzazioni e pretezioni delle strutture in cemento armato in fase di degrado, con intervento di risana mento nelle zone ammalorate mediante rimozione delle parti deteriorate, trattamento dei ferri di armatura esposti, integrazione delle armature stesse, ripristino del copriferro con idonee malte strutturali a base di resine.</t>
  </si>
  <si>
    <t xml:space="preserve">a - rampe di accesso tribuna Monte Mario ingressi 2-3-4-5-12-13    - </t>
  </si>
  <si>
    <t xml:space="preserve">b - rampa di accesso tribuna Monte Mario ingresso  10                    </t>
  </si>
  <si>
    <t xml:space="preserve">c - rampa di accesso tribuna Monte Mario ingresso  11                  </t>
  </si>
  <si>
    <t xml:space="preserve">d - corpi scala elicoidali e pulvini - per ciascun corpo scala </t>
  </si>
  <si>
    <t>Art. MS 9 - Ripristino appoggi travi lamellari</t>
  </si>
  <si>
    <t>Ripristino appoggi travi in legno lamellare che sostengono le gradonate in alluminio della Tribuna Tevere mediante formazione di nuovo appoggio, in acciaio S235 zincato a caldo, fissato al muro in c.a. esistente tramite barre filettate classe 8.8 M16 inghisate con resina in uretano metacrilato. L'intervento è comprensivo dello smonatggio e dello smaltimento delle strutture di sostegno provvisorie in ferro.</t>
  </si>
  <si>
    <t>In occasione dei periodici controlli eseguiti è stato riscontrato il grave stato di degrado del legno lamellare delle travi anulari delle dimensioni esterne di circa mm. 500x2000 in corrispondenza dell'appoggio sui setti delle scale laterali di separazione tra la Tribuna Tevere e le Curve, dove le modalità esecutive hanno favorito la persistenza di umidità associata alla scarsa areazione.</t>
  </si>
  <si>
    <t>La trave in legno lamellare è costituita in sezione da due travi 14,5 x 200 cm. Affiancate fra loro alla distanza netta di 20 cm. e solidarizzate all'intradosso.</t>
  </si>
  <si>
    <t>Il sistema di supporto definitivo che costituisce il nuovo appoggio della trave stessa sarà realizzato mediante una mensola di acciaio inghisata al setto in CA del corpo scala esistente.</t>
  </si>
  <si>
    <t>Nella zona prossima all'appoggio si realizzerà una imbracatura del trave di legno in profilati di acciaio che permatta al legno la traspirazione e garantisca comunque l'efficacia dell'appoggio.</t>
  </si>
  <si>
    <t>per ogni zona d'intervento per ripristino appoggio</t>
  </si>
  <si>
    <t>Art. MS 10 - Ispezione e protezione testate dei tiranti della palificata a ridosso della  Palazzina Bonifati.</t>
  </si>
  <si>
    <t>La palificata di sostegno del terrapieno adiacente alla Palazzina Bonifati è rinforzata da n° 40 tiranti in acciaio ancorati nel terreno retrostante e fissati alla trave di testata superiore della palificata stessa</t>
  </si>
  <si>
    <t>I tiranti sono costituiti da trefoli a 7 fili in acciaio ad alta resistenza, protetti da guaina ed ancorati nella zona stabile del terreno oltre il cuneo di spinta.</t>
  </si>
  <si>
    <t>Nel corso degli anni si è notata penetrazione di acqua percolante dalla zona degli ancoraggi con corrosione delle "fruste" dei trefoli sporgenti dall'ancoraggio e caduta di parte delle stesse dopo completa corrosione della sezione del filo.</t>
  </si>
  <si>
    <t>Va eseguita una ispezione completa degli ancoraggi, con rimozioni delle concrezioni e materiali percolati esistenti, verifica delle condizioni e dello stato di corrosione delle testate ed il persistere o meno della funzionalità dell'ancoraggio.</t>
  </si>
  <si>
    <t>Successivamente al controllo va eseguita l'applicazione di protettivo anticorrosivo mediante rivestimento epossidico ad alto solido per acciai e calcestruzzo tipo Sika Permacorda applicarsi in due strati.</t>
  </si>
  <si>
    <t>L'accesso alle zone di intervento avviene mediante piattaforma inserita dall'alto con rimozione del grigliato praticabile a quota della strada interna sovrastante.</t>
  </si>
  <si>
    <t>1 - posizionamento di piattaforma telescopica su autocarro per l'accesso alla quota di lavoro sulla strada interna sovrastante.</t>
  </si>
  <si>
    <t>2 - rimozione della parte di grigliato metallico necessario ed accesso alla zona dell'ancoraggio.</t>
  </si>
  <si>
    <t>3 - rimozione delle concrezioni e dei materiali percolati sull'ancoraggio con azione meccanica  e spazzolatura per la pulizia della zona accessibile esterna dell'ancoraggio..</t>
  </si>
  <si>
    <t>4 - verifica delle condizioni e del persistere dell'efficacia dell'ancoraggio dei trefori nei rispettivi morsetti; documentazione fotografica.</t>
  </si>
  <si>
    <t>5 - applicazione del primo strato del rivestimento epossidico bicomponente per protezione dalla corrosione della parte di ancoraggio accessibile esterna.</t>
  </si>
  <si>
    <t>6 - Uscita e chiusura del grigliato.</t>
  </si>
  <si>
    <t>Successivamente, sempre mediante piattaforma telescopica, si provvederà alla  applicazione del secondo strato di protettivo epossidico bicomponente per protezione dalla  corrosione della parte di ancoraggio accessibile esterna.</t>
  </si>
  <si>
    <t>IMPORTO TOTALE LAVORI A CORPO</t>
  </si>
  <si>
    <t>Sommano lavori a corpo:</t>
  </si>
  <si>
    <t>Oneri della sicurezza non soggetti a ribasso</t>
  </si>
  <si>
    <t>RAI - Ritaratura delle tensioni della sospensione alla copertura. Ispezione dei giunti saldati. Esame della verniciatura. Una volte nei 5 anni</t>
  </si>
  <si>
    <t>RAI - Ispezione periodica per esame e verifica della sospensione alla copertura.
Due volte nel quinquennio.</t>
  </si>
  <si>
    <t>Previsti un numero di saggi pari a 20 ogni anno, i punti verranno indicati dalla D.L. e/o dal RUP</t>
  </si>
  <si>
    <t>Monitoraggio della evoluzione delle modifiche di tutti i calcestruzzi a mezzo di sondaggi, verifiche sclerometriche ed ultrasuoni; sono state previste indagini pari a 30 ogni anno che verranno ubicati dalla D.L. e/o dal RUP</t>
  </si>
  <si>
    <t>Misurazione dello spessore delle protezioni anticorrosione su 4 giunti di linea dell' anello centrale, con esecuzione di ritocchi delle verniciature e delle sigillature (due
volte nel quinquennio) 2.2.19</t>
  </si>
  <si>
    <t>Prelievo di campioni, misura di resistenza, di spessori dei fili, di aderenza vetro - teflon, con prove di laboratorio. Due volte nei cinque
anni</t>
  </si>
  <si>
    <t xml:space="preserve">I bulloni dei supporti delle canale da sostituire e proteggere risultano essere circa 45.000. I giunti tra le barelle con bulloni da proteggere risultano essere 1.248 con 6  bulloni cadauno per un totale di 7.488 bulloni. </t>
  </si>
  <si>
    <t>35 a</t>
  </si>
  <si>
    <t>35 b</t>
  </si>
  <si>
    <t>Controllo magnetotermico dei capicorda aperti delle funi stabilizzanti (una volta nel quinquennio) 2.3.8</t>
  </si>
  <si>
    <t>Controllo magnetotermico dei capicorda aperti delle funi portanti (una volta nel quinquennio) 2.3.8</t>
  </si>
  <si>
    <t>Ispezioni eseguite all' interno dello Stadio Olimpico per la rilevazione dei guasti e la segnalazione agli uffici Competenti.La ricognizione dovrà essere bisettimanale per garantire la perfetta efficienza dello Stadio. Le presenze sono state valutate in ragione di 768 ogni anno. Per i 5 anni</t>
  </si>
  <si>
    <t>Il presidio dovrà essere esteso anche alle manifestazioni del campionato di calcio, a quella di Atletica Leggera e alle partite
infrasettimanali. Le presenze sono state valutate in ragione di calcolato 65 eventi per ogni anno corrispondenti a 520 ore. Per i 5 anni</t>
  </si>
  <si>
    <t>Misurazione dello spessore delle protezioni anticorrosione su 8 morsettoni dell' anello centrale, con esecuzione di ritocchi delle verniciature e delle sigillature (due volte nel quinquennio) 2.2.17</t>
  </si>
  <si>
    <t>Preparazione sgrassante previa
carteggiatura su tutte le strutture
lignee</t>
  </si>
  <si>
    <t>Serraggio bulloni con chiave dinamometrica (una volta nei 5 anni)
Nodi bullonati della briglia superiore e inferiore</t>
  </si>
  <si>
    <t>""  Esame della struttura di supporto dei tabelloni</t>
  </si>
  <si>
    <r>
      <t xml:space="preserve">Verifica, pulizia di tutti i pozzetti delle fognature delle acque bianche
e nere dello stadio. L'intervento è previsto </t>
    </r>
    <r>
      <rPr>
        <u/>
        <sz val="10"/>
        <rFont val="Arial"/>
        <family val="2"/>
      </rPr>
      <t>due volte l'anno</t>
    </r>
    <r>
      <rPr>
        <sz val="10"/>
        <rFont val="Arial"/>
        <family val="2"/>
      </rPr>
      <t>, prima dell' estate e prima dell' autunno.
Sono stati valutati circa 400
pozzetti</t>
    </r>
  </si>
  <si>
    <t>Percentuale</t>
  </si>
  <si>
    <t>Sommano lavori:</t>
  </si>
  <si>
    <t>Costo progettazione esecutiva</t>
  </si>
  <si>
    <t>CALCOLO DEL RIBASSO</t>
  </si>
  <si>
    <t>Ribasso offerto  =</t>
  </si>
  <si>
    <t>= ribasso</t>
  </si>
  <si>
    <t>Sommano lavori a corpo per il monitoraggio e tesatura della copertura e</t>
  </si>
  <si>
    <t>1  -</t>
  </si>
  <si>
    <t>Valore punto 4</t>
  </si>
  <si>
    <t>Valore di appalto</t>
  </si>
  <si>
    <t>PROGETTO DEFINITIVO – OFFERTA DI PREZZI “OPERE A CORPO”</t>
  </si>
  <si>
    <t>Progettista:</t>
  </si>
  <si>
    <t>Ing. Lucio Scorretti</t>
  </si>
  <si>
    <t>Ordine Ingegneri Roma</t>
  </si>
  <si>
    <t>Numero A8946</t>
  </si>
  <si>
    <t xml:space="preserve">Appalto di Progettazione Esecutiva e di Costruzione Inerente la Ritesatura della Tensostruttura, </t>
  </si>
  <si>
    <t xml:space="preserve">gli Interventi a Carattere Straordinario Sulle Opere Strutturali, la Manutenzione Ordinaria ed il Monitoraggio </t>
  </si>
  <si>
    <t xml:space="preserve">delle Strutture, i Lavori di Manutenzione e di Ripristino dei Danni Causati da Atti Vandalici per 60 mesi </t>
  </si>
  <si>
    <t>decorrenti dal verbale di consegna lavori</t>
  </si>
  <si>
    <t>GENNAIO  2016</t>
  </si>
  <si>
    <t>(diconsi € € duecentosessantamila /00)</t>
  </si>
  <si>
    <t>Monitoraggio e tesatura della copertura e di manutenzione altre strutture</t>
  </si>
  <si>
    <t>Sommano lavori a corpo a carattere straordinario per la manutenzione della copertura e</t>
  </si>
  <si>
    <t xml:space="preserve">Interventi per lavori a corpo a carattere straordinario </t>
  </si>
</sst>
</file>

<file path=xl/styles.xml><?xml version="1.0" encoding="utf-8"?>
<styleSheet xmlns="http://schemas.openxmlformats.org/spreadsheetml/2006/main">
  <numFmts count="6">
    <numFmt numFmtId="8" formatCode="&quot;€&quot;\ #,##0.00;[Red]\-&quot;€&quot;\ #,##0.00"/>
    <numFmt numFmtId="44" formatCode="_-&quot;€&quot;\ * #,##0.00_-;\-&quot;€&quot;\ * #,##0.00_-;_-&quot;€&quot;\ * &quot;-&quot;??_-;_-@_-"/>
    <numFmt numFmtId="164" formatCode="#,##0_ ;[Red]\-#,##0\ "/>
    <numFmt numFmtId="165" formatCode="#,##0.00_ ;[Red]\-#,##0.00\ "/>
    <numFmt numFmtId="166" formatCode="0.0000%"/>
    <numFmt numFmtId="167" formatCode="&quot;€&quot;\ #,##0.00"/>
  </numFmts>
  <fonts count="31">
    <font>
      <sz val="10"/>
      <name val="Arial"/>
    </font>
    <font>
      <sz val="10"/>
      <name val="Times New Roman"/>
      <family val="1"/>
    </font>
    <font>
      <b/>
      <sz val="10"/>
      <name val="Times New Roman"/>
      <family val="1"/>
    </font>
    <font>
      <b/>
      <sz val="14"/>
      <name val="Times New Roman"/>
      <family val="1"/>
    </font>
    <font>
      <b/>
      <sz val="16"/>
      <name val="Times New Roman"/>
      <family val="1"/>
    </font>
    <font>
      <sz val="12"/>
      <name val="Times New Roman"/>
      <family val="1"/>
    </font>
    <font>
      <b/>
      <sz val="12"/>
      <name val="Times New Roman"/>
      <family val="1"/>
    </font>
    <font>
      <sz val="8"/>
      <name val="Arial"/>
      <family val="2"/>
    </font>
    <font>
      <b/>
      <sz val="10"/>
      <name val="Arial"/>
      <family val="2"/>
    </font>
    <font>
      <sz val="10"/>
      <name val="Arial"/>
      <family val="2"/>
    </font>
    <font>
      <sz val="11"/>
      <name val="Arial"/>
      <family val="2"/>
    </font>
    <font>
      <b/>
      <sz val="14"/>
      <name val="Arial"/>
      <family val="2"/>
    </font>
    <font>
      <sz val="14"/>
      <name val="Arial"/>
      <family val="2"/>
    </font>
    <font>
      <b/>
      <sz val="13"/>
      <name val="Arial"/>
      <family val="2"/>
    </font>
    <font>
      <b/>
      <sz val="11"/>
      <name val="Arial"/>
      <family val="2"/>
    </font>
    <font>
      <b/>
      <sz val="9"/>
      <name val="Arial"/>
      <family val="2"/>
    </font>
    <font>
      <sz val="9"/>
      <name val="Arial"/>
      <family val="2"/>
    </font>
    <font>
      <b/>
      <sz val="8"/>
      <name val="Arial"/>
      <family val="2"/>
    </font>
    <font>
      <u/>
      <sz val="10"/>
      <name val="Arial"/>
      <family val="2"/>
    </font>
    <font>
      <b/>
      <sz val="12"/>
      <name val="Arial"/>
      <family val="2"/>
    </font>
    <font>
      <sz val="12"/>
      <name val="Arial"/>
      <family val="2"/>
    </font>
    <font>
      <b/>
      <u/>
      <sz val="12"/>
      <name val="Arial"/>
      <family val="2"/>
    </font>
    <font>
      <sz val="10"/>
      <color rgb="FFC00000"/>
      <name val="Arial"/>
      <family val="2"/>
    </font>
    <font>
      <b/>
      <sz val="9"/>
      <color rgb="FFC00000"/>
      <name val="Arial"/>
      <family val="2"/>
    </font>
    <font>
      <b/>
      <sz val="9"/>
      <color theme="0"/>
      <name val="Arial"/>
      <family val="2"/>
    </font>
    <font>
      <sz val="10"/>
      <color theme="0"/>
      <name val="Arial"/>
      <family val="2"/>
    </font>
    <font>
      <b/>
      <sz val="10"/>
      <color theme="0"/>
      <name val="Arial"/>
      <family val="2"/>
    </font>
    <font>
      <b/>
      <sz val="11"/>
      <color theme="0"/>
      <name val="Arial"/>
      <family val="2"/>
    </font>
    <font>
      <sz val="9"/>
      <color theme="0"/>
      <name val="Arial"/>
      <family val="2"/>
    </font>
    <font>
      <sz val="11"/>
      <color theme="0"/>
      <name val="Arial"/>
      <family val="2"/>
    </font>
    <font>
      <sz val="11"/>
      <color rgb="FFC00000"/>
      <name val="Arial"/>
      <family val="2"/>
    </font>
  </fonts>
  <fills count="7">
    <fill>
      <patternFill patternType="none"/>
    </fill>
    <fill>
      <patternFill patternType="gray125"/>
    </fill>
    <fill>
      <patternFill patternType="solid">
        <fgColor theme="2"/>
        <bgColor indexed="64"/>
      </patternFill>
    </fill>
    <fill>
      <patternFill patternType="solid">
        <fgColor theme="2" tint="-0.249977111117893"/>
        <bgColor indexed="64"/>
      </patternFill>
    </fill>
    <fill>
      <patternFill patternType="solid">
        <fgColor theme="6" tint="0.39997558519241921"/>
        <bgColor indexed="64"/>
      </patternFill>
    </fill>
    <fill>
      <patternFill patternType="solid">
        <fgColor theme="9" tint="0.79998168889431442"/>
        <bgColor indexed="64"/>
      </patternFill>
    </fill>
    <fill>
      <patternFill patternType="solid">
        <fgColor rgb="FF7FE0ED"/>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top/>
      <bottom style="double">
        <color indexed="64"/>
      </bottom>
      <diagonal/>
    </border>
    <border>
      <left/>
      <right/>
      <top style="medium">
        <color indexed="64"/>
      </top>
      <bottom style="medium">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diagonal/>
    </border>
  </borders>
  <cellStyleXfs count="1">
    <xf numFmtId="0" fontId="0" fillId="0" borderId="0"/>
  </cellStyleXfs>
  <cellXfs count="396">
    <xf numFmtId="0" fontId="0" fillId="0" borderId="0" xfId="0"/>
    <xf numFmtId="0" fontId="2" fillId="0" borderId="0" xfId="0" applyFont="1" applyFill="1" applyBorder="1" applyAlignment="1">
      <alignment horizontal="center" vertical="top" wrapText="1"/>
    </xf>
    <xf numFmtId="0" fontId="2" fillId="0" borderId="1" xfId="0" applyFont="1" applyFill="1" applyBorder="1" applyAlignment="1">
      <alignment horizontal="center" vertical="top" wrapText="1"/>
    </xf>
    <xf numFmtId="0" fontId="2" fillId="0" borderId="1" xfId="0" applyFont="1" applyFill="1" applyBorder="1" applyAlignment="1">
      <alignment horizontal="left" vertical="top" wrapText="1"/>
    </xf>
    <xf numFmtId="0" fontId="8" fillId="0" borderId="0" xfId="0" applyFont="1" applyFill="1" applyAlignment="1">
      <alignment horizontal="center"/>
    </xf>
    <xf numFmtId="0" fontId="2" fillId="0" borderId="1" xfId="0" applyFont="1" applyFill="1" applyBorder="1" applyAlignment="1">
      <alignment horizontal="left" wrapText="1"/>
    </xf>
    <xf numFmtId="0" fontId="6" fillId="0" borderId="1" xfId="0" applyFont="1" applyFill="1" applyBorder="1" applyAlignment="1">
      <alignment horizontal="left"/>
    </xf>
    <xf numFmtId="0" fontId="2" fillId="0" borderId="1" xfId="0" applyFont="1" applyFill="1" applyBorder="1" applyAlignment="1">
      <alignment horizontal="center" wrapText="1"/>
    </xf>
    <xf numFmtId="0" fontId="8" fillId="0" borderId="1" xfId="0" applyFont="1" applyFill="1" applyBorder="1" applyAlignment="1">
      <alignment horizontal="center"/>
    </xf>
    <xf numFmtId="0" fontId="8" fillId="0" borderId="0" xfId="0" applyFont="1" applyFill="1" applyBorder="1" applyAlignment="1">
      <alignment horizontal="center"/>
    </xf>
    <xf numFmtId="0" fontId="15" fillId="0" borderId="0" xfId="0" applyFont="1" applyFill="1" applyAlignment="1">
      <alignment horizontal="center"/>
    </xf>
    <xf numFmtId="0" fontId="15" fillId="0" borderId="1" xfId="0" applyFont="1" applyFill="1" applyBorder="1" applyAlignment="1">
      <alignment horizontal="center" vertical="top" wrapText="1"/>
    </xf>
    <xf numFmtId="165" fontId="15" fillId="0" borderId="1" xfId="0" applyNumberFormat="1" applyFont="1" applyFill="1" applyBorder="1" applyAlignment="1">
      <alignment horizontal="center" vertical="top" wrapText="1"/>
    </xf>
    <xf numFmtId="0" fontId="15" fillId="0" borderId="1" xfId="0" applyFont="1" applyFill="1" applyBorder="1" applyAlignment="1">
      <alignment horizontal="center" wrapText="1"/>
    </xf>
    <xf numFmtId="165" fontId="15" fillId="0" borderId="1" xfId="0" applyNumberFormat="1" applyFont="1" applyFill="1" applyBorder="1" applyAlignment="1">
      <alignment horizontal="center" wrapText="1"/>
    </xf>
    <xf numFmtId="0" fontId="15" fillId="0" borderId="1" xfId="0" applyFont="1" applyFill="1" applyBorder="1" applyAlignment="1">
      <alignment horizontal="center"/>
    </xf>
    <xf numFmtId="0" fontId="15" fillId="0" borderId="0" xfId="0" applyFont="1" applyFill="1" applyBorder="1" applyAlignment="1">
      <alignment horizontal="center"/>
    </xf>
    <xf numFmtId="0" fontId="15" fillId="0" borderId="1" xfId="0" applyFont="1" applyFill="1" applyBorder="1" applyAlignment="1">
      <alignment horizontal="center" vertical="center" wrapText="1"/>
    </xf>
    <xf numFmtId="165" fontId="15" fillId="0" borderId="1" xfId="0" applyNumberFormat="1" applyFont="1" applyFill="1" applyBorder="1" applyAlignment="1">
      <alignment horizontal="center" vertical="center" wrapText="1"/>
    </xf>
    <xf numFmtId="0" fontId="15" fillId="0" borderId="0" xfId="0" applyFont="1" applyFill="1" applyBorder="1" applyAlignment="1">
      <alignment horizontal="center" vertical="top" wrapText="1"/>
    </xf>
    <xf numFmtId="165" fontId="15" fillId="0" borderId="0" xfId="0" applyNumberFormat="1" applyFont="1" applyFill="1" applyBorder="1" applyAlignment="1">
      <alignment horizontal="center" vertical="top" wrapText="1"/>
    </xf>
    <xf numFmtId="165" fontId="15" fillId="0" borderId="0" xfId="0" applyNumberFormat="1" applyFont="1" applyFill="1" applyAlignment="1">
      <alignment horizontal="center"/>
    </xf>
    <xf numFmtId="165" fontId="15" fillId="0" borderId="1" xfId="0" applyNumberFormat="1" applyFont="1" applyFill="1" applyBorder="1" applyAlignment="1">
      <alignment horizontal="center"/>
    </xf>
    <xf numFmtId="165" fontId="15" fillId="0" borderId="0" xfId="0" applyNumberFormat="1" applyFont="1" applyFill="1" applyBorder="1" applyAlignment="1">
      <alignment horizontal="center"/>
    </xf>
    <xf numFmtId="165" fontId="15" fillId="0" borderId="2" xfId="0" applyNumberFormat="1" applyFont="1" applyFill="1" applyBorder="1" applyAlignment="1">
      <alignment horizontal="center"/>
    </xf>
    <xf numFmtId="165" fontId="15" fillId="0" borderId="3" xfId="0" applyNumberFormat="1" applyFont="1" applyFill="1" applyBorder="1" applyAlignment="1">
      <alignment horizontal="center" vertical="center" wrapText="1"/>
    </xf>
    <xf numFmtId="165" fontId="15" fillId="0" borderId="0" xfId="0" applyNumberFormat="1" applyFont="1" applyFill="1" applyBorder="1" applyAlignment="1">
      <alignment horizontal="center" wrapText="1"/>
    </xf>
    <xf numFmtId="44" fontId="15" fillId="0" borderId="0" xfId="0" applyNumberFormat="1" applyFont="1" applyFill="1" applyAlignment="1">
      <alignment horizontal="right"/>
    </xf>
    <xf numFmtId="44" fontId="15" fillId="0" borderId="1" xfId="0" applyNumberFormat="1" applyFont="1" applyFill="1" applyBorder="1" applyAlignment="1">
      <alignment horizontal="right" vertical="top" wrapText="1"/>
    </xf>
    <xf numFmtId="44" fontId="15" fillId="0" borderId="1" xfId="0" applyNumberFormat="1" applyFont="1" applyFill="1" applyBorder="1" applyAlignment="1">
      <alignment horizontal="right" wrapText="1"/>
    </xf>
    <xf numFmtId="44" fontId="15" fillId="0" borderId="1" xfId="0" applyNumberFormat="1" applyFont="1" applyFill="1" applyBorder="1" applyAlignment="1">
      <alignment horizontal="right"/>
    </xf>
    <xf numFmtId="44" fontId="15" fillId="0" borderId="0" xfId="0" applyNumberFormat="1" applyFont="1" applyFill="1" applyBorder="1" applyAlignment="1">
      <alignment horizontal="right"/>
    </xf>
    <xf numFmtId="44" fontId="15" fillId="0" borderId="0" xfId="0" applyNumberFormat="1" applyFont="1" applyFill="1" applyBorder="1" applyAlignment="1">
      <alignment horizontal="right" wrapText="1"/>
    </xf>
    <xf numFmtId="44" fontId="15" fillId="0" borderId="2" xfId="0" applyNumberFormat="1" applyFont="1" applyFill="1" applyBorder="1" applyAlignment="1">
      <alignment horizontal="right"/>
    </xf>
    <xf numFmtId="44" fontId="15" fillId="0" borderId="0" xfId="0" applyNumberFormat="1" applyFont="1" applyFill="1" applyBorder="1" applyAlignment="1">
      <alignment horizontal="right" vertical="top" wrapText="1"/>
    </xf>
    <xf numFmtId="0" fontId="2" fillId="0" borderId="4" xfId="0" applyFont="1" applyFill="1" applyBorder="1" applyAlignment="1">
      <alignment horizontal="left" vertical="top" wrapText="1"/>
    </xf>
    <xf numFmtId="0" fontId="2" fillId="0" borderId="2" xfId="0" applyFont="1" applyFill="1" applyBorder="1" applyAlignment="1">
      <alignment horizontal="center" vertical="top" wrapText="1"/>
    </xf>
    <xf numFmtId="0" fontId="15" fillId="0" borderId="2" xfId="0" applyFont="1" applyFill="1" applyBorder="1" applyAlignment="1">
      <alignment horizontal="center" vertical="center" wrapText="1"/>
    </xf>
    <xf numFmtId="165" fontId="15" fillId="0" borderId="2" xfId="0" applyNumberFormat="1" applyFont="1" applyFill="1" applyBorder="1" applyAlignment="1">
      <alignment horizontal="center" vertical="center" wrapText="1"/>
    </xf>
    <xf numFmtId="44" fontId="15" fillId="0" borderId="2" xfId="0" applyNumberFormat="1" applyFont="1" applyFill="1" applyBorder="1" applyAlignment="1">
      <alignment horizontal="right" vertical="top" wrapText="1"/>
    </xf>
    <xf numFmtId="44" fontId="15" fillId="0" borderId="2" xfId="0" applyNumberFormat="1" applyFont="1" applyFill="1" applyBorder="1" applyAlignment="1">
      <alignment horizontal="right" vertical="center"/>
    </xf>
    <xf numFmtId="44" fontId="15" fillId="0" borderId="1" xfId="0" applyNumberFormat="1" applyFont="1" applyFill="1" applyBorder="1" applyAlignment="1">
      <alignment horizontal="right" vertical="center" wrapText="1"/>
    </xf>
    <xf numFmtId="165" fontId="16" fillId="0" borderId="1" xfId="0" applyNumberFormat="1" applyFont="1" applyFill="1" applyBorder="1" applyAlignment="1">
      <alignment horizontal="center" wrapText="1"/>
    </xf>
    <xf numFmtId="165" fontId="16" fillId="0" borderId="1" xfId="0" applyNumberFormat="1" applyFont="1" applyFill="1" applyBorder="1" applyAlignment="1">
      <alignment horizontal="center" vertical="top" wrapText="1"/>
    </xf>
    <xf numFmtId="165" fontId="16" fillId="0" borderId="1" xfId="0" applyNumberFormat="1" applyFont="1" applyFill="1" applyBorder="1" applyAlignment="1">
      <alignment horizontal="center" vertical="center" wrapText="1"/>
    </xf>
    <xf numFmtId="165" fontId="16" fillId="0" borderId="3" xfId="0" applyNumberFormat="1" applyFont="1" applyFill="1" applyBorder="1" applyAlignment="1">
      <alignment horizontal="center" vertical="center" wrapText="1"/>
    </xf>
    <xf numFmtId="0" fontId="2" fillId="0" borderId="4" xfId="0" applyFont="1" applyFill="1" applyBorder="1" applyAlignment="1">
      <alignment horizontal="left" vertical="center" wrapText="1"/>
    </xf>
    <xf numFmtId="0" fontId="2" fillId="0" borderId="2" xfId="0" applyFont="1" applyFill="1" applyBorder="1" applyAlignment="1">
      <alignment horizontal="center" vertical="center" wrapText="1"/>
    </xf>
    <xf numFmtId="0" fontId="15" fillId="0" borderId="0" xfId="0" applyFont="1" applyFill="1" applyBorder="1" applyAlignment="1">
      <alignment horizontal="center" vertical="center" wrapText="1"/>
    </xf>
    <xf numFmtId="165" fontId="15" fillId="0" borderId="0" xfId="0" applyNumberFormat="1" applyFont="1" applyFill="1" applyBorder="1" applyAlignment="1">
      <alignment horizontal="center" vertical="center" wrapText="1"/>
    </xf>
    <xf numFmtId="44" fontId="15" fillId="0" borderId="0" xfId="0" applyNumberFormat="1" applyFont="1" applyFill="1" applyBorder="1" applyAlignment="1">
      <alignment horizontal="right" vertical="center"/>
    </xf>
    <xf numFmtId="44" fontId="15" fillId="0" borderId="0" xfId="0" applyNumberFormat="1" applyFont="1" applyFill="1" applyBorder="1" applyAlignment="1">
      <alignment horizontal="right" vertical="center" wrapText="1"/>
    </xf>
    <xf numFmtId="0" fontId="2" fillId="0" borderId="3" xfId="0" applyFont="1" applyFill="1" applyBorder="1" applyAlignment="1">
      <alignment vertical="top" wrapText="1"/>
    </xf>
    <xf numFmtId="0" fontId="8" fillId="0" borderId="0" xfId="0" applyFont="1" applyFill="1" applyBorder="1" applyAlignment="1">
      <alignment horizontal="center" vertical="center" wrapText="1"/>
    </xf>
    <xf numFmtId="165" fontId="8" fillId="0" borderId="0" xfId="0" applyNumberFormat="1" applyFont="1" applyFill="1" applyBorder="1" applyAlignment="1">
      <alignment horizontal="center" vertical="center" wrapText="1"/>
    </xf>
    <xf numFmtId="44" fontId="8" fillId="0" borderId="0" xfId="0" applyNumberFormat="1" applyFont="1" applyFill="1" applyBorder="1" applyAlignment="1">
      <alignment horizontal="center" vertical="center" wrapText="1"/>
    </xf>
    <xf numFmtId="0" fontId="2" fillId="0" borderId="3" xfId="0" applyFont="1" applyFill="1" applyBorder="1" applyAlignment="1">
      <alignment horizontal="left" vertical="top" wrapText="1"/>
    </xf>
    <xf numFmtId="0" fontId="2" fillId="0" borderId="3" xfId="0" applyFont="1" applyFill="1" applyBorder="1" applyAlignment="1">
      <alignment horizontal="center" vertical="top" wrapText="1"/>
    </xf>
    <xf numFmtId="0" fontId="15" fillId="0" borderId="3" xfId="0" applyFont="1" applyFill="1" applyBorder="1" applyAlignment="1">
      <alignment horizontal="center" vertical="center" wrapText="1"/>
    </xf>
    <xf numFmtId="44" fontId="15" fillId="0" borderId="5" xfId="0" applyNumberFormat="1" applyFont="1" applyFill="1" applyBorder="1" applyAlignment="1">
      <alignment horizontal="right" vertical="center"/>
    </xf>
    <xf numFmtId="0" fontId="2" fillId="0" borderId="6" xfId="0" applyFont="1" applyFill="1" applyBorder="1" applyAlignment="1">
      <alignment horizontal="left" vertical="top" wrapText="1"/>
    </xf>
    <xf numFmtId="0" fontId="2" fillId="0" borderId="6" xfId="0" applyFont="1" applyFill="1" applyBorder="1" applyAlignment="1">
      <alignment horizontal="center" vertical="top" wrapText="1"/>
    </xf>
    <xf numFmtId="0" fontId="15" fillId="0" borderId="6" xfId="0" applyFont="1" applyFill="1" applyBorder="1" applyAlignment="1">
      <alignment horizontal="center" vertical="center" wrapText="1"/>
    </xf>
    <xf numFmtId="165" fontId="15" fillId="0" borderId="6" xfId="0" applyNumberFormat="1" applyFont="1" applyFill="1" applyBorder="1" applyAlignment="1">
      <alignment horizontal="center" vertical="center" wrapText="1"/>
    </xf>
    <xf numFmtId="165" fontId="15" fillId="0" borderId="7" xfId="0" applyNumberFormat="1" applyFont="1" applyFill="1" applyBorder="1" applyAlignment="1">
      <alignment horizontal="center" vertical="center" wrapText="1"/>
    </xf>
    <xf numFmtId="44" fontId="15" fillId="0" borderId="6" xfId="0" applyNumberFormat="1" applyFont="1" applyFill="1" applyBorder="1" applyAlignment="1">
      <alignment horizontal="right" vertical="top" wrapText="1"/>
    </xf>
    <xf numFmtId="0" fontId="15" fillId="0" borderId="8" xfId="0" applyFont="1" applyFill="1" applyBorder="1" applyAlignment="1">
      <alignment horizontal="center" vertical="center" wrapText="1"/>
    </xf>
    <xf numFmtId="44" fontId="15" fillId="0" borderId="3" xfId="0" applyNumberFormat="1" applyFont="1" applyFill="1" applyBorder="1" applyAlignment="1">
      <alignment horizontal="right" vertical="center"/>
    </xf>
    <xf numFmtId="0" fontId="15" fillId="0" borderId="9" xfId="0" applyFont="1" applyFill="1" applyBorder="1" applyAlignment="1">
      <alignment horizontal="center" vertical="center" wrapText="1"/>
    </xf>
    <xf numFmtId="0" fontId="2" fillId="0" borderId="7" xfId="0" applyFont="1" applyFill="1" applyBorder="1" applyAlignment="1">
      <alignment horizontal="left" vertical="top" wrapText="1"/>
    </xf>
    <xf numFmtId="0" fontId="2" fillId="0" borderId="7" xfId="0" applyFont="1" applyFill="1" applyBorder="1" applyAlignment="1">
      <alignment horizontal="center" vertical="top" wrapText="1"/>
    </xf>
    <xf numFmtId="0" fontId="15" fillId="0" borderId="7" xfId="0" applyFont="1" applyFill="1" applyBorder="1" applyAlignment="1">
      <alignment horizontal="center" vertical="center" wrapText="1"/>
    </xf>
    <xf numFmtId="44" fontId="15" fillId="0" borderId="7" xfId="0" applyNumberFormat="1" applyFont="1" applyFill="1" applyBorder="1" applyAlignment="1">
      <alignment horizontal="right" vertical="center"/>
    </xf>
    <xf numFmtId="44" fontId="15" fillId="0" borderId="6" xfId="0" applyNumberFormat="1" applyFont="1" applyFill="1" applyBorder="1" applyAlignment="1">
      <alignment horizontal="right" vertical="center"/>
    </xf>
    <xf numFmtId="0" fontId="15" fillId="0" borderId="4" xfId="0" applyFont="1" applyFill="1" applyBorder="1" applyAlignment="1">
      <alignment horizontal="center" vertical="center" wrapText="1"/>
    </xf>
    <xf numFmtId="165" fontId="15" fillId="0" borderId="5" xfId="0" applyNumberFormat="1" applyFont="1" applyFill="1" applyBorder="1" applyAlignment="1">
      <alignment horizontal="center" vertical="center" wrapText="1"/>
    </xf>
    <xf numFmtId="0" fontId="2" fillId="0" borderId="10" xfId="0" applyFont="1" applyFill="1" applyBorder="1" applyAlignment="1">
      <alignment horizontal="center" vertical="top" wrapText="1"/>
    </xf>
    <xf numFmtId="0" fontId="15" fillId="0" borderId="11" xfId="0" applyFont="1" applyFill="1" applyBorder="1" applyAlignment="1">
      <alignment horizontal="center" vertical="center" wrapText="1"/>
    </xf>
    <xf numFmtId="0" fontId="15" fillId="0" borderId="10" xfId="0" applyFont="1" applyFill="1" applyBorder="1" applyAlignment="1">
      <alignment horizontal="center" vertical="center" wrapText="1"/>
    </xf>
    <xf numFmtId="0" fontId="15" fillId="0" borderId="12" xfId="0" applyFont="1" applyFill="1" applyBorder="1" applyAlignment="1">
      <alignment horizontal="center" vertical="center" wrapText="1"/>
    </xf>
    <xf numFmtId="44" fontId="15" fillId="0" borderId="13" xfId="0" applyNumberFormat="1" applyFont="1" applyFill="1" applyBorder="1" applyAlignment="1">
      <alignment horizontal="right" vertical="center" wrapText="1"/>
    </xf>
    <xf numFmtId="0" fontId="2" fillId="0" borderId="12" xfId="0" applyFont="1" applyFill="1" applyBorder="1" applyAlignment="1">
      <alignment horizontal="center" vertical="top" wrapText="1"/>
    </xf>
    <xf numFmtId="0" fontId="15" fillId="0" borderId="0" xfId="0" applyFont="1" applyFill="1" applyBorder="1" applyAlignment="1">
      <alignment horizontal="right" vertical="center" wrapText="1"/>
    </xf>
    <xf numFmtId="0" fontId="9" fillId="0" borderId="3" xfId="0" applyFont="1" applyFill="1" applyBorder="1" applyAlignment="1">
      <alignment horizontal="justify" vertical="top" wrapText="1"/>
    </xf>
    <xf numFmtId="0" fontId="9" fillId="0" borderId="1" xfId="0" applyFont="1" applyFill="1" applyBorder="1" applyAlignment="1">
      <alignment horizontal="justify" vertical="top" wrapText="1"/>
    </xf>
    <xf numFmtId="0" fontId="9" fillId="0" borderId="8" xfId="0" applyFont="1" applyFill="1" applyBorder="1" applyAlignment="1">
      <alignment horizontal="justify" vertical="top" wrapText="1"/>
    </xf>
    <xf numFmtId="0" fontId="9" fillId="0" borderId="0" xfId="0" applyFont="1" applyFill="1" applyAlignment="1">
      <alignment horizontal="left" vertical="center"/>
    </xf>
    <xf numFmtId="164" fontId="17" fillId="0" borderId="3" xfId="0" applyNumberFormat="1" applyFont="1" applyFill="1" applyBorder="1" applyAlignment="1">
      <alignment horizontal="center" vertical="center" wrapText="1"/>
    </xf>
    <xf numFmtId="44" fontId="15" fillId="0" borderId="2" xfId="0" applyNumberFormat="1" applyFont="1" applyFill="1" applyBorder="1" applyAlignment="1">
      <alignment horizontal="right" vertical="center" wrapText="1"/>
    </xf>
    <xf numFmtId="0" fontId="9" fillId="0" borderId="6" xfId="0" applyFont="1" applyFill="1" applyBorder="1" applyAlignment="1">
      <alignment vertical="center" wrapText="1"/>
    </xf>
    <xf numFmtId="0" fontId="9" fillId="0" borderId="0" xfId="0" applyFont="1" applyFill="1" applyBorder="1" applyAlignment="1">
      <alignment horizontal="left" vertical="top" wrapText="1"/>
    </xf>
    <xf numFmtId="165" fontId="17" fillId="0" borderId="1" xfId="0" applyNumberFormat="1" applyFont="1" applyFill="1" applyBorder="1" applyAlignment="1">
      <alignment horizontal="center" vertical="center" wrapText="1"/>
    </xf>
    <xf numFmtId="9" fontId="9" fillId="0" borderId="6" xfId="0" applyNumberFormat="1" applyFont="1" applyFill="1" applyBorder="1" applyAlignment="1">
      <alignment vertical="center" wrapText="1"/>
    </xf>
    <xf numFmtId="9" fontId="9" fillId="0" borderId="1" xfId="0" applyNumberFormat="1" applyFont="1" applyFill="1" applyBorder="1" applyAlignment="1">
      <alignment vertical="center" wrapText="1"/>
    </xf>
    <xf numFmtId="9" fontId="9" fillId="0" borderId="9" xfId="0" applyNumberFormat="1" applyFont="1" applyFill="1" applyBorder="1" applyAlignment="1">
      <alignment horizontal="justify" vertical="center" wrapText="1"/>
    </xf>
    <xf numFmtId="0" fontId="15" fillId="0" borderId="8" xfId="0" applyFont="1" applyFill="1" applyBorder="1" applyAlignment="1">
      <alignment horizontal="center" vertical="top" wrapText="1"/>
    </xf>
    <xf numFmtId="165" fontId="15" fillId="0" borderId="14" xfId="0" applyNumberFormat="1" applyFont="1" applyFill="1" applyBorder="1" applyAlignment="1">
      <alignment horizontal="center" wrapText="1"/>
    </xf>
    <xf numFmtId="44" fontId="15" fillId="0" borderId="14" xfId="0" applyNumberFormat="1" applyFont="1" applyFill="1" applyBorder="1" applyAlignment="1">
      <alignment horizontal="right" vertical="top" wrapText="1"/>
    </xf>
    <xf numFmtId="44" fontId="15" fillId="0" borderId="1" xfId="0" applyNumberFormat="1" applyFont="1" applyFill="1" applyBorder="1" applyAlignment="1">
      <alignment horizontal="center" vertical="center"/>
    </xf>
    <xf numFmtId="0" fontId="6" fillId="0" borderId="4" xfId="0" applyFont="1" applyFill="1" applyBorder="1" applyAlignment="1">
      <alignment horizontal="left"/>
    </xf>
    <xf numFmtId="0" fontId="8" fillId="0" borderId="2" xfId="0" applyFont="1" applyFill="1" applyBorder="1" applyAlignment="1">
      <alignment horizontal="center"/>
    </xf>
    <xf numFmtId="0" fontId="15" fillId="0" borderId="2" xfId="0" applyFont="1" applyFill="1" applyBorder="1" applyAlignment="1">
      <alignment horizontal="center"/>
    </xf>
    <xf numFmtId="9" fontId="9" fillId="0" borderId="10" xfId="0" applyNumberFormat="1" applyFont="1" applyFill="1" applyBorder="1" applyAlignment="1">
      <alignment horizontal="justify" vertical="center" wrapText="1"/>
    </xf>
    <xf numFmtId="44" fontId="15" fillId="0" borderId="1" xfId="0" applyNumberFormat="1" applyFont="1" applyFill="1" applyBorder="1" applyAlignment="1">
      <alignment horizontal="center" vertical="center" wrapText="1"/>
    </xf>
    <xf numFmtId="44" fontId="8" fillId="0" borderId="1" xfId="0" applyNumberFormat="1" applyFont="1" applyFill="1" applyBorder="1" applyAlignment="1">
      <alignment horizontal="center" vertical="center" wrapText="1"/>
    </xf>
    <xf numFmtId="44" fontId="15" fillId="0" borderId="0" xfId="0" applyNumberFormat="1" applyFont="1" applyFill="1" applyBorder="1" applyAlignment="1">
      <alignment vertical="center"/>
    </xf>
    <xf numFmtId="0" fontId="8" fillId="0" borderId="1" xfId="0" applyFont="1" applyFill="1" applyBorder="1" applyAlignment="1">
      <alignment horizontal="center" vertical="center" wrapText="1"/>
    </xf>
    <xf numFmtId="165" fontId="8" fillId="0" borderId="1" xfId="0" applyNumberFormat="1" applyFont="1" applyFill="1" applyBorder="1" applyAlignment="1">
      <alignment horizontal="center" vertical="center" wrapText="1"/>
    </xf>
    <xf numFmtId="4" fontId="15" fillId="0" borderId="1" xfId="0" applyNumberFormat="1" applyFont="1" applyFill="1" applyBorder="1" applyAlignment="1">
      <alignment horizontal="center" vertical="center"/>
    </xf>
    <xf numFmtId="44" fontId="15" fillId="0" borderId="0" xfId="0" applyNumberFormat="1" applyFont="1" applyFill="1" applyBorder="1" applyAlignment="1">
      <alignment horizontal="center" vertical="center"/>
    </xf>
    <xf numFmtId="4" fontId="15" fillId="0" borderId="0" xfId="0" applyNumberFormat="1" applyFont="1" applyFill="1" applyBorder="1" applyAlignment="1">
      <alignment horizontal="center" vertical="center"/>
    </xf>
    <xf numFmtId="44" fontId="15" fillId="0" borderId="6" xfId="0" applyNumberFormat="1" applyFont="1" applyFill="1" applyBorder="1" applyAlignment="1">
      <alignment horizontal="center" vertical="center"/>
    </xf>
    <xf numFmtId="0" fontId="16" fillId="0" borderId="1" xfId="0" applyFont="1" applyFill="1" applyBorder="1" applyAlignment="1">
      <alignment horizontal="center" vertical="center"/>
    </xf>
    <xf numFmtId="0" fontId="15" fillId="0" borderId="1" xfId="0" applyFont="1" applyFill="1" applyBorder="1" applyAlignment="1">
      <alignment horizontal="center" vertical="center"/>
    </xf>
    <xf numFmtId="0" fontId="9" fillId="0" borderId="0" xfId="0" applyFont="1" applyFill="1" applyAlignment="1">
      <alignment horizontal="left"/>
    </xf>
    <xf numFmtId="0" fontId="9" fillId="0" borderId="0" xfId="0" applyFont="1" applyFill="1"/>
    <xf numFmtId="0" fontId="16" fillId="0" borderId="0" xfId="0" applyFont="1" applyFill="1" applyAlignment="1">
      <alignment horizontal="left" vertical="center"/>
    </xf>
    <xf numFmtId="0" fontId="9" fillId="0" borderId="6" xfId="0" applyFont="1" applyFill="1" applyBorder="1" applyAlignment="1">
      <alignment horizontal="justify" vertical="top" wrapText="1"/>
    </xf>
    <xf numFmtId="0" fontId="9" fillId="0" borderId="1" xfId="0" applyFont="1" applyFill="1" applyBorder="1" applyAlignment="1">
      <alignment horizontal="left" vertical="top" wrapText="1"/>
    </xf>
    <xf numFmtId="0" fontId="9" fillId="0" borderId="1" xfId="0" applyFont="1" applyFill="1" applyBorder="1" applyAlignment="1">
      <alignment horizontal="left" wrapText="1"/>
    </xf>
    <xf numFmtId="0" fontId="9" fillId="0" borderId="1" xfId="0" applyFont="1" applyFill="1" applyBorder="1" applyAlignment="1">
      <alignment horizontal="left"/>
    </xf>
    <xf numFmtId="0" fontId="9" fillId="0" borderId="11" xfId="0" applyFont="1" applyFill="1" applyBorder="1" applyAlignment="1">
      <alignment horizontal="justify" vertical="center" wrapText="1"/>
    </xf>
    <xf numFmtId="0" fontId="9" fillId="0" borderId="6" xfId="0" applyFont="1" applyFill="1" applyBorder="1" applyAlignment="1">
      <alignment vertical="top" wrapText="1"/>
    </xf>
    <xf numFmtId="0" fontId="9" fillId="0" borderId="8" xfId="0" applyFont="1" applyFill="1" applyBorder="1" applyAlignment="1">
      <alignment horizontal="right"/>
    </xf>
    <xf numFmtId="0" fontId="9" fillId="0" borderId="0" xfId="0" applyFont="1" applyFill="1" applyBorder="1" applyAlignment="1">
      <alignment vertical="center" wrapText="1"/>
    </xf>
    <xf numFmtId="9" fontId="9" fillId="0" borderId="7" xfId="0" applyNumberFormat="1" applyFont="1" applyFill="1" applyBorder="1" applyAlignment="1">
      <alignment vertical="center" wrapText="1"/>
    </xf>
    <xf numFmtId="9" fontId="9" fillId="0" borderId="3" xfId="0" applyNumberFormat="1" applyFont="1" applyFill="1" applyBorder="1" applyAlignment="1">
      <alignment vertical="center" wrapText="1"/>
    </xf>
    <xf numFmtId="0" fontId="9" fillId="0" borderId="7" xfId="0" applyFont="1" applyFill="1" applyBorder="1" applyAlignment="1">
      <alignment horizontal="justify" vertical="top" wrapText="1"/>
    </xf>
    <xf numFmtId="0" fontId="9" fillId="0" borderId="2" xfId="0" applyFont="1" applyFill="1" applyBorder="1" applyAlignment="1">
      <alignment horizontal="left" vertical="top" wrapText="1"/>
    </xf>
    <xf numFmtId="0" fontId="15" fillId="0" borderId="2" xfId="0" applyFont="1" applyFill="1" applyBorder="1" applyAlignment="1">
      <alignment horizontal="center" vertical="top" wrapText="1"/>
    </xf>
    <xf numFmtId="165" fontId="15" fillId="0" borderId="2" xfId="0" applyNumberFormat="1" applyFont="1" applyFill="1" applyBorder="1" applyAlignment="1">
      <alignment horizontal="center" vertical="top" wrapText="1"/>
    </xf>
    <xf numFmtId="165" fontId="15" fillId="0" borderId="2" xfId="0" applyNumberFormat="1" applyFont="1" applyFill="1" applyBorder="1" applyAlignment="1">
      <alignment horizontal="center" wrapText="1"/>
    </xf>
    <xf numFmtId="0" fontId="9" fillId="0" borderId="9" xfId="0" applyFont="1" applyFill="1" applyBorder="1" applyAlignment="1">
      <alignment horizontal="justify" vertical="top" wrapText="1"/>
    </xf>
    <xf numFmtId="9" fontId="9" fillId="0" borderId="3" xfId="0" applyNumberFormat="1" applyFont="1" applyFill="1" applyBorder="1" applyAlignment="1">
      <alignment horizontal="justify" vertical="center" wrapText="1"/>
    </xf>
    <xf numFmtId="9" fontId="9" fillId="0" borderId="11" xfId="0" applyNumberFormat="1" applyFont="1" applyFill="1" applyBorder="1" applyAlignment="1">
      <alignment vertical="center" wrapText="1"/>
    </xf>
    <xf numFmtId="9" fontId="9" fillId="0" borderId="5" xfId="0" applyNumberFormat="1" applyFont="1" applyFill="1" applyBorder="1" applyAlignment="1">
      <alignment horizontal="justify" vertical="center" wrapText="1"/>
    </xf>
    <xf numFmtId="9" fontId="9" fillId="0" borderId="13" xfId="0" applyNumberFormat="1" applyFont="1" applyFill="1" applyBorder="1" applyAlignment="1">
      <alignment horizontal="justify" vertical="center" wrapText="1"/>
    </xf>
    <xf numFmtId="0" fontId="9" fillId="0" borderId="0" xfId="0" applyFont="1" applyFill="1" applyBorder="1" applyAlignment="1">
      <alignment horizontal="right"/>
    </xf>
    <xf numFmtId="0" fontId="9" fillId="0" borderId="0" xfId="0" applyFont="1" applyFill="1" applyAlignment="1">
      <alignment vertical="center"/>
    </xf>
    <xf numFmtId="0" fontId="9" fillId="0" borderId="12" xfId="0" applyFont="1" applyFill="1" applyBorder="1" applyAlignment="1">
      <alignment horizontal="left" vertical="top" wrapText="1"/>
    </xf>
    <xf numFmtId="0" fontId="15" fillId="0" borderId="12" xfId="0" applyFont="1" applyFill="1" applyBorder="1" applyAlignment="1">
      <alignment horizontal="center" vertical="top" wrapText="1"/>
    </xf>
    <xf numFmtId="9" fontId="9" fillId="0" borderId="12" xfId="0" applyNumberFormat="1" applyFont="1" applyFill="1" applyBorder="1" applyAlignment="1">
      <alignment horizontal="justify" vertical="center" wrapText="1"/>
    </xf>
    <xf numFmtId="0" fontId="15" fillId="0" borderId="15" xfId="0" applyFont="1" applyFill="1" applyBorder="1" applyAlignment="1">
      <alignment horizontal="center" vertical="top" wrapText="1"/>
    </xf>
    <xf numFmtId="165" fontId="15" fillId="0" borderId="14" xfId="0" applyNumberFormat="1" applyFont="1" applyFill="1" applyBorder="1" applyAlignment="1">
      <alignment horizontal="center" vertical="top" wrapText="1"/>
    </xf>
    <xf numFmtId="0" fontId="9" fillId="0" borderId="6" xfId="0" applyFont="1" applyFill="1" applyBorder="1" applyAlignment="1">
      <alignment horizontal="left" vertical="top" wrapText="1"/>
    </xf>
    <xf numFmtId="0" fontId="15" fillId="0" borderId="3" xfId="0" applyFont="1" applyFill="1" applyBorder="1" applyAlignment="1">
      <alignment horizontal="center" vertical="top" wrapText="1"/>
    </xf>
    <xf numFmtId="165" fontId="15" fillId="0" borderId="3" xfId="0" applyNumberFormat="1" applyFont="1" applyFill="1" applyBorder="1" applyAlignment="1">
      <alignment horizontal="center" vertical="top" wrapText="1"/>
    </xf>
    <xf numFmtId="165" fontId="15" fillId="0" borderId="3" xfId="0" applyNumberFormat="1" applyFont="1" applyFill="1" applyBorder="1" applyAlignment="1">
      <alignment horizontal="center" wrapText="1"/>
    </xf>
    <xf numFmtId="44" fontId="15" fillId="0" borderId="3" xfId="0" applyNumberFormat="1" applyFont="1" applyFill="1" applyBorder="1" applyAlignment="1">
      <alignment horizontal="right" vertical="top" wrapText="1"/>
    </xf>
    <xf numFmtId="0" fontId="15" fillId="0" borderId="6" xfId="0" applyFont="1" applyFill="1" applyBorder="1" applyAlignment="1">
      <alignment horizontal="center" vertical="top" wrapText="1"/>
    </xf>
    <xf numFmtId="165" fontId="15" fillId="0" borderId="6" xfId="0" applyNumberFormat="1" applyFont="1" applyFill="1" applyBorder="1" applyAlignment="1">
      <alignment horizontal="center" vertical="top" wrapText="1"/>
    </xf>
    <xf numFmtId="165" fontId="15" fillId="0" borderId="6" xfId="0" applyNumberFormat="1" applyFont="1" applyFill="1" applyBorder="1" applyAlignment="1">
      <alignment horizontal="center" wrapText="1"/>
    </xf>
    <xf numFmtId="0" fontId="2" fillId="0" borderId="16" xfId="0" applyFont="1" applyFill="1" applyBorder="1" applyAlignment="1">
      <alignment horizontal="center" vertical="top" wrapText="1"/>
    </xf>
    <xf numFmtId="0" fontId="9" fillId="0" borderId="16" xfId="0" applyFont="1" applyFill="1" applyBorder="1" applyAlignment="1">
      <alignment horizontal="left" vertical="top" wrapText="1"/>
    </xf>
    <xf numFmtId="0" fontId="15" fillId="0" borderId="16" xfId="0" applyFont="1" applyFill="1" applyBorder="1" applyAlignment="1">
      <alignment horizontal="center" vertical="top" wrapText="1"/>
    </xf>
    <xf numFmtId="165" fontId="15" fillId="0" borderId="16" xfId="0" applyNumberFormat="1" applyFont="1" applyFill="1" applyBorder="1" applyAlignment="1">
      <alignment horizontal="center" vertical="top" wrapText="1"/>
    </xf>
    <xf numFmtId="165" fontId="15" fillId="0" borderId="16" xfId="0" applyNumberFormat="1" applyFont="1" applyFill="1" applyBorder="1" applyAlignment="1">
      <alignment horizontal="center" wrapText="1"/>
    </xf>
    <xf numFmtId="44" fontId="15" fillId="0" borderId="16" xfId="0" applyNumberFormat="1" applyFont="1" applyFill="1" applyBorder="1" applyAlignment="1">
      <alignment horizontal="right" vertical="top" wrapText="1"/>
    </xf>
    <xf numFmtId="0" fontId="10" fillId="0" borderId="0" xfId="0" applyFont="1" applyFill="1" applyAlignment="1">
      <alignment horizontal="left" vertical="center"/>
    </xf>
    <xf numFmtId="165" fontId="15" fillId="0" borderId="10" xfId="0" applyNumberFormat="1" applyFont="1" applyFill="1" applyBorder="1" applyAlignment="1">
      <alignment horizontal="center" wrapText="1"/>
    </xf>
    <xf numFmtId="44" fontId="15" fillId="0" borderId="5" xfId="0" applyNumberFormat="1" applyFont="1" applyFill="1" applyBorder="1" applyAlignment="1">
      <alignment horizontal="right" vertical="top" wrapText="1"/>
    </xf>
    <xf numFmtId="165" fontId="15" fillId="0" borderId="12" xfId="0" applyNumberFormat="1" applyFont="1" applyFill="1" applyBorder="1" applyAlignment="1">
      <alignment horizontal="center" vertical="center" wrapText="1"/>
    </xf>
    <xf numFmtId="165" fontId="15" fillId="0" borderId="12" xfId="0" applyNumberFormat="1" applyFont="1" applyFill="1" applyBorder="1" applyAlignment="1">
      <alignment horizontal="center" wrapText="1"/>
    </xf>
    <xf numFmtId="165" fontId="15" fillId="0" borderId="15" xfId="0" applyNumberFormat="1" applyFont="1" applyFill="1" applyBorder="1" applyAlignment="1">
      <alignment horizontal="center" vertical="center" wrapText="1"/>
    </xf>
    <xf numFmtId="44" fontId="15" fillId="0" borderId="14" xfId="0" applyNumberFormat="1" applyFont="1" applyFill="1" applyBorder="1" applyAlignment="1">
      <alignment horizontal="right" vertical="center" wrapText="1"/>
    </xf>
    <xf numFmtId="44" fontId="15" fillId="0" borderId="11" xfId="0" applyNumberFormat="1" applyFont="1" applyFill="1" applyBorder="1" applyAlignment="1">
      <alignment horizontal="right" vertical="center" wrapText="1"/>
    </xf>
    <xf numFmtId="0" fontId="15" fillId="0" borderId="4" xfId="0" applyFont="1" applyFill="1" applyBorder="1" applyAlignment="1">
      <alignment horizontal="center" vertical="center"/>
    </xf>
    <xf numFmtId="0" fontId="16" fillId="0" borderId="2" xfId="0" applyFont="1" applyFill="1" applyBorder="1" applyAlignment="1">
      <alignment horizontal="left" vertical="center"/>
    </xf>
    <xf numFmtId="0" fontId="15" fillId="0" borderId="2" xfId="0" applyFont="1" applyFill="1" applyBorder="1" applyAlignment="1">
      <alignment horizontal="center" vertical="center"/>
    </xf>
    <xf numFmtId="0" fontId="15" fillId="0" borderId="1" xfId="0" applyFont="1" applyFill="1" applyBorder="1" applyAlignment="1">
      <alignment horizontal="right" vertical="center"/>
    </xf>
    <xf numFmtId="0" fontId="9" fillId="0" borderId="0" xfId="0" applyFont="1" applyFill="1" applyBorder="1" applyAlignment="1">
      <alignment horizontal="left"/>
    </xf>
    <xf numFmtId="0" fontId="14" fillId="0" borderId="0" xfId="0" applyFont="1" applyFill="1" applyBorder="1" applyAlignment="1">
      <alignment horizontal="right"/>
    </xf>
    <xf numFmtId="44" fontId="14" fillId="0" borderId="0" xfId="0" applyNumberFormat="1" applyFont="1" applyFill="1" applyBorder="1" applyAlignment="1">
      <alignment horizontal="center"/>
    </xf>
    <xf numFmtId="0" fontId="14" fillId="0" borderId="0" xfId="0" applyFont="1" applyFill="1" applyBorder="1" applyAlignment="1">
      <alignment horizontal="center"/>
    </xf>
    <xf numFmtId="44" fontId="8" fillId="0" borderId="0" xfId="0" applyNumberFormat="1" applyFont="1" applyFill="1" applyBorder="1" applyAlignment="1">
      <alignment horizontal="center"/>
    </xf>
    <xf numFmtId="165" fontId="10" fillId="0" borderId="12" xfId="0" applyNumberFormat="1" applyFont="1" applyFill="1" applyBorder="1" applyAlignment="1">
      <alignment horizontal="center" wrapText="1"/>
    </xf>
    <xf numFmtId="44" fontId="10" fillId="0" borderId="0" xfId="0" applyNumberFormat="1" applyFont="1" applyFill="1" applyBorder="1" applyAlignment="1">
      <alignment horizontal="right" vertical="top" wrapText="1"/>
    </xf>
    <xf numFmtId="0" fontId="16" fillId="0" borderId="0" xfId="0" applyFont="1" applyFill="1" applyAlignment="1">
      <alignment horizontal="left"/>
    </xf>
    <xf numFmtId="165" fontId="10" fillId="0" borderId="0" xfId="0" applyNumberFormat="1" applyFont="1" applyFill="1" applyBorder="1" applyAlignment="1">
      <alignment horizontal="center" wrapText="1"/>
    </xf>
    <xf numFmtId="165" fontId="16" fillId="0" borderId="0" xfId="0" applyNumberFormat="1" applyFont="1" applyFill="1" applyBorder="1" applyAlignment="1">
      <alignment horizontal="center" wrapText="1"/>
    </xf>
    <xf numFmtId="44" fontId="16" fillId="0" borderId="0" xfId="0" applyNumberFormat="1" applyFont="1" applyFill="1" applyBorder="1" applyAlignment="1">
      <alignment horizontal="right" vertical="top" wrapText="1"/>
    </xf>
    <xf numFmtId="165" fontId="16" fillId="0" borderId="0" xfId="0" applyNumberFormat="1" applyFont="1" applyFill="1" applyBorder="1" applyAlignment="1">
      <alignment horizontal="center" vertical="center" wrapText="1"/>
    </xf>
    <xf numFmtId="44" fontId="16" fillId="0" borderId="0" xfId="0" applyNumberFormat="1" applyFont="1" applyFill="1" applyBorder="1" applyAlignment="1">
      <alignment horizontal="right" vertical="center" wrapText="1"/>
    </xf>
    <xf numFmtId="10" fontId="15" fillId="0" borderId="0" xfId="0" applyNumberFormat="1" applyFont="1" applyFill="1" applyAlignment="1">
      <alignment horizontal="right"/>
    </xf>
    <xf numFmtId="10" fontId="15" fillId="0" borderId="1" xfId="0" applyNumberFormat="1" applyFont="1" applyFill="1" applyBorder="1" applyAlignment="1">
      <alignment horizontal="center" vertical="center" wrapText="1"/>
    </xf>
    <xf numFmtId="10" fontId="15" fillId="0" borderId="13" xfId="0" applyNumberFormat="1" applyFont="1" applyFill="1" applyBorder="1" applyAlignment="1">
      <alignment horizontal="right" vertical="top" wrapText="1"/>
    </xf>
    <xf numFmtId="10" fontId="10" fillId="0" borderId="13" xfId="0" applyNumberFormat="1" applyFont="1" applyFill="1" applyBorder="1" applyAlignment="1">
      <alignment horizontal="right" vertical="top" wrapText="1"/>
    </xf>
    <xf numFmtId="10" fontId="15" fillId="0" borderId="13" xfId="0" applyNumberFormat="1" applyFont="1" applyFill="1" applyBorder="1" applyAlignment="1">
      <alignment horizontal="right" wrapText="1"/>
    </xf>
    <xf numFmtId="10" fontId="15" fillId="0" borderId="13" xfId="0" applyNumberFormat="1" applyFont="1" applyFill="1" applyBorder="1" applyAlignment="1">
      <alignment horizontal="right"/>
    </xf>
    <xf numFmtId="0" fontId="15" fillId="0" borderId="0" xfId="0" applyFont="1" applyFill="1" applyBorder="1" applyAlignment="1">
      <alignment horizontal="right"/>
    </xf>
    <xf numFmtId="0" fontId="9" fillId="0" borderId="0" xfId="0" applyFont="1" applyFill="1" applyBorder="1" applyAlignment="1">
      <alignment horizontal="left" vertical="center"/>
    </xf>
    <xf numFmtId="10" fontId="14" fillId="0" borderId="13" xfId="0" applyNumberFormat="1" applyFont="1" applyFill="1" applyBorder="1" applyAlignment="1">
      <alignment horizontal="center"/>
    </xf>
    <xf numFmtId="10" fontId="16" fillId="0" borderId="13" xfId="0" applyNumberFormat="1" applyFont="1" applyFill="1" applyBorder="1" applyAlignment="1">
      <alignment horizontal="right" vertical="top" wrapText="1"/>
    </xf>
    <xf numFmtId="10" fontId="15" fillId="0" borderId="13" xfId="0" applyNumberFormat="1" applyFont="1" applyFill="1" applyBorder="1" applyAlignment="1">
      <alignment vertical="center"/>
    </xf>
    <xf numFmtId="10" fontId="16" fillId="0" borderId="13" xfId="0" applyNumberFormat="1" applyFont="1" applyFill="1" applyBorder="1" applyAlignment="1">
      <alignment horizontal="right" vertical="center" wrapText="1"/>
    </xf>
    <xf numFmtId="0" fontId="9" fillId="0" borderId="0" xfId="0" applyFont="1" applyFill="1" applyBorder="1" applyAlignment="1">
      <alignment horizontal="left" vertical="center" wrapText="1"/>
    </xf>
    <xf numFmtId="165" fontId="15" fillId="0" borderId="16" xfId="0" applyNumberFormat="1" applyFont="1" applyFill="1" applyBorder="1" applyAlignment="1">
      <alignment horizontal="center"/>
    </xf>
    <xf numFmtId="44" fontId="15" fillId="0" borderId="16" xfId="0" applyNumberFormat="1" applyFont="1" applyFill="1" applyBorder="1" applyAlignment="1">
      <alignment horizontal="right"/>
    </xf>
    <xf numFmtId="44" fontId="15" fillId="0" borderId="4" xfId="0" applyNumberFormat="1" applyFont="1" applyFill="1" applyBorder="1" applyAlignment="1">
      <alignment horizontal="right" vertical="top" wrapText="1"/>
    </xf>
    <xf numFmtId="44" fontId="15" fillId="0" borderId="4" xfId="0" applyNumberFormat="1" applyFont="1" applyFill="1" applyBorder="1" applyAlignment="1">
      <alignment horizontal="right" wrapText="1"/>
    </xf>
    <xf numFmtId="0" fontId="15" fillId="0" borderId="13" xfId="0" applyFont="1" applyFill="1" applyBorder="1" applyAlignment="1">
      <alignment horizontal="right"/>
    </xf>
    <xf numFmtId="44" fontId="15" fillId="0" borderId="4" xfId="0" applyNumberFormat="1" applyFont="1" applyFill="1" applyBorder="1" applyAlignment="1">
      <alignment horizontal="right" vertical="center" wrapText="1"/>
    </xf>
    <xf numFmtId="0" fontId="9" fillId="0" borderId="1" xfId="0" applyFont="1" applyFill="1" applyBorder="1" applyAlignment="1">
      <alignment vertical="center" wrapText="1"/>
    </xf>
    <xf numFmtId="0" fontId="9" fillId="0" borderId="1" xfId="0" applyFont="1" applyFill="1" applyBorder="1" applyAlignment="1">
      <alignment horizontal="right"/>
    </xf>
    <xf numFmtId="44" fontId="15" fillId="0" borderId="10" xfId="0" applyNumberFormat="1" applyFont="1" applyFill="1" applyBorder="1" applyAlignment="1">
      <alignment horizontal="right" vertical="center" wrapText="1"/>
    </xf>
    <xf numFmtId="44" fontId="15" fillId="0" borderId="15" xfId="0" applyNumberFormat="1" applyFont="1" applyFill="1" applyBorder="1" applyAlignment="1">
      <alignment horizontal="right" vertical="top" wrapText="1"/>
    </xf>
    <xf numFmtId="44" fontId="15" fillId="0" borderId="12" xfId="0" applyNumberFormat="1" applyFont="1" applyFill="1" applyBorder="1" applyAlignment="1">
      <alignment horizontal="right" vertical="center" wrapText="1"/>
    </xf>
    <xf numFmtId="44" fontId="15" fillId="0" borderId="15" xfId="0" applyNumberFormat="1" applyFont="1" applyFill="1" applyBorder="1" applyAlignment="1">
      <alignment horizontal="right" vertical="center" wrapText="1"/>
    </xf>
    <xf numFmtId="44" fontId="15" fillId="0" borderId="5" xfId="0" applyNumberFormat="1" applyFont="1" applyFill="1" applyBorder="1" applyAlignment="1">
      <alignment horizontal="right" vertical="center" wrapText="1"/>
    </xf>
    <xf numFmtId="44" fontId="15" fillId="0" borderId="10" xfId="0" applyNumberFormat="1" applyFont="1" applyFill="1" applyBorder="1" applyAlignment="1">
      <alignment horizontal="right" vertical="top" wrapText="1"/>
    </xf>
    <xf numFmtId="10" fontId="15" fillId="2" borderId="3" xfId="0" applyNumberFormat="1" applyFont="1" applyFill="1" applyBorder="1" applyAlignment="1">
      <alignment horizontal="center" vertical="center" wrapText="1"/>
    </xf>
    <xf numFmtId="10" fontId="15" fillId="2" borderId="6" xfId="0" applyNumberFormat="1" applyFont="1" applyFill="1" applyBorder="1" applyAlignment="1">
      <alignment horizontal="right" wrapText="1"/>
    </xf>
    <xf numFmtId="10" fontId="15" fillId="2" borderId="3" xfId="0" applyNumberFormat="1" applyFont="1" applyFill="1" applyBorder="1" applyAlignment="1">
      <alignment horizontal="center" wrapText="1"/>
    </xf>
    <xf numFmtId="10" fontId="17" fillId="2" borderId="1" xfId="0" applyNumberFormat="1" applyFont="1" applyFill="1" applyBorder="1" applyAlignment="1">
      <alignment horizontal="center" vertical="center" wrapText="1"/>
    </xf>
    <xf numFmtId="0" fontId="9" fillId="0" borderId="0" xfId="0" applyFont="1" applyFill="1" applyBorder="1" applyAlignment="1">
      <alignment horizontal="right" vertical="center" wrapText="1"/>
    </xf>
    <xf numFmtId="165" fontId="15" fillId="3" borderId="17" xfId="0" applyNumberFormat="1" applyFont="1" applyFill="1" applyBorder="1" applyAlignment="1">
      <alignment horizontal="center" vertical="center" wrapText="1"/>
    </xf>
    <xf numFmtId="44" fontId="15" fillId="3" borderId="17" xfId="0" applyNumberFormat="1" applyFont="1" applyFill="1" applyBorder="1" applyAlignment="1">
      <alignment horizontal="right" vertical="center" wrapText="1"/>
    </xf>
    <xf numFmtId="44" fontId="15" fillId="2" borderId="1" xfId="0" applyNumberFormat="1" applyFont="1" applyFill="1" applyBorder="1" applyAlignment="1">
      <alignment horizontal="right" vertical="center" wrapText="1"/>
    </xf>
    <xf numFmtId="0" fontId="9" fillId="2" borderId="0" xfId="0" applyFont="1" applyFill="1" applyBorder="1" applyAlignment="1">
      <alignment horizontal="left" vertical="center" wrapText="1"/>
    </xf>
    <xf numFmtId="0" fontId="15" fillId="0" borderId="0" xfId="0" applyFont="1" applyFill="1" applyBorder="1" applyAlignment="1">
      <alignment horizontal="center" vertical="center"/>
    </xf>
    <xf numFmtId="0" fontId="4" fillId="0" borderId="10" xfId="0" applyFont="1" applyFill="1" applyBorder="1" applyAlignment="1">
      <alignment horizontal="left"/>
    </xf>
    <xf numFmtId="0" fontId="8" fillId="0" borderId="5" xfId="0" applyFont="1" applyFill="1" applyBorder="1" applyAlignment="1">
      <alignment horizontal="center"/>
    </xf>
    <xf numFmtId="0" fontId="9" fillId="0" borderId="5" xfId="0" applyFont="1" applyFill="1" applyBorder="1" applyAlignment="1">
      <alignment horizontal="left"/>
    </xf>
    <xf numFmtId="0" fontId="15" fillId="0" borderId="5" xfId="0" applyFont="1" applyFill="1" applyBorder="1" applyAlignment="1">
      <alignment horizontal="center"/>
    </xf>
    <xf numFmtId="165" fontId="15" fillId="0" borderId="5" xfId="0" applyNumberFormat="1" applyFont="1" applyFill="1" applyBorder="1" applyAlignment="1">
      <alignment horizontal="center"/>
    </xf>
    <xf numFmtId="44" fontId="15" fillId="0" borderId="5" xfId="0" applyNumberFormat="1" applyFont="1" applyFill="1" applyBorder="1" applyAlignment="1">
      <alignment horizontal="right"/>
    </xf>
    <xf numFmtId="10" fontId="15" fillId="0" borderId="9" xfId="0" applyNumberFormat="1" applyFont="1" applyFill="1" applyBorder="1" applyAlignment="1">
      <alignment horizontal="right"/>
    </xf>
    <xf numFmtId="0" fontId="12" fillId="0" borderId="12" xfId="0" applyFont="1" applyFill="1" applyBorder="1" applyAlignment="1">
      <alignment horizontal="left"/>
    </xf>
    <xf numFmtId="0" fontId="19" fillId="0" borderId="12" xfId="0" applyFont="1" applyFill="1" applyBorder="1" applyAlignment="1">
      <alignment horizontal="left"/>
    </xf>
    <xf numFmtId="0" fontId="19" fillId="0" borderId="0" xfId="0" applyFont="1" applyFill="1" applyBorder="1" applyAlignment="1">
      <alignment horizontal="center"/>
    </xf>
    <xf numFmtId="0" fontId="20" fillId="0" borderId="0" xfId="0" applyFont="1" applyFill="1" applyBorder="1" applyAlignment="1">
      <alignment horizontal="left"/>
    </xf>
    <xf numFmtId="0" fontId="21" fillId="0" borderId="0" xfId="0" applyFont="1" applyFill="1" applyBorder="1" applyAlignment="1">
      <alignment horizontal="left"/>
    </xf>
    <xf numFmtId="165" fontId="19" fillId="0" borderId="0" xfId="0" applyNumberFormat="1" applyFont="1" applyFill="1" applyBorder="1" applyAlignment="1">
      <alignment horizontal="center"/>
    </xf>
    <xf numFmtId="0" fontId="13" fillId="0" borderId="12" xfId="0" applyFont="1" applyFill="1" applyBorder="1" applyAlignment="1">
      <alignment horizontal="left"/>
    </xf>
    <xf numFmtId="0" fontId="5" fillId="0" borderId="12" xfId="0" applyFont="1" applyFill="1" applyBorder="1" applyAlignment="1">
      <alignment horizontal="left"/>
    </xf>
    <xf numFmtId="0" fontId="1" fillId="0" borderId="12" xfId="0" applyFont="1" applyFill="1" applyBorder="1" applyAlignment="1">
      <alignment horizontal="left"/>
    </xf>
    <xf numFmtId="0" fontId="9" fillId="0" borderId="12" xfId="0" applyFont="1" applyFill="1" applyBorder="1" applyAlignment="1">
      <alignment horizontal="left"/>
    </xf>
    <xf numFmtId="10" fontId="15" fillId="0" borderId="7" xfId="0" applyNumberFormat="1" applyFont="1" applyFill="1" applyBorder="1" applyAlignment="1">
      <alignment horizontal="right" vertical="top" wrapText="1"/>
    </xf>
    <xf numFmtId="10" fontId="15" fillId="0" borderId="7" xfId="0" applyNumberFormat="1" applyFont="1" applyFill="1" applyBorder="1" applyAlignment="1">
      <alignment horizontal="right" wrapText="1"/>
    </xf>
    <xf numFmtId="10" fontId="15" fillId="0" borderId="7" xfId="0" applyNumberFormat="1" applyFont="1" applyFill="1" applyBorder="1" applyAlignment="1">
      <alignment horizontal="right" vertical="center" wrapText="1"/>
    </xf>
    <xf numFmtId="0" fontId="2" fillId="0" borderId="12" xfId="0" applyFont="1" applyFill="1" applyBorder="1" applyAlignment="1">
      <alignment horizontal="left" vertical="top" wrapText="1"/>
    </xf>
    <xf numFmtId="10" fontId="15" fillId="0" borderId="13" xfId="0" applyNumberFormat="1" applyFont="1" applyFill="1" applyBorder="1" applyAlignment="1">
      <alignment horizontal="right" vertical="center" wrapText="1"/>
    </xf>
    <xf numFmtId="0" fontId="3" fillId="0" borderId="12" xfId="0" applyFont="1" applyFill="1" applyBorder="1" applyAlignment="1">
      <alignment horizontal="left"/>
    </xf>
    <xf numFmtId="0" fontId="8" fillId="0" borderId="12" xfId="0" applyFont="1" applyFill="1" applyBorder="1" applyAlignment="1">
      <alignment horizontal="center" vertical="center" wrapText="1"/>
    </xf>
    <xf numFmtId="44" fontId="8" fillId="0" borderId="13" xfId="0" applyNumberFormat="1" applyFont="1" applyFill="1" applyBorder="1" applyAlignment="1">
      <alignment horizontal="center" vertical="center" wrapText="1"/>
    </xf>
    <xf numFmtId="0" fontId="6" fillId="0" borderId="12" xfId="0" applyFont="1" applyFill="1" applyBorder="1" applyAlignment="1">
      <alignment horizontal="left"/>
    </xf>
    <xf numFmtId="10" fontId="15" fillId="0" borderId="6" xfId="0" applyNumberFormat="1" applyFont="1" applyFill="1" applyBorder="1" applyAlignment="1">
      <alignment horizontal="right" vertical="center" wrapText="1"/>
    </xf>
    <xf numFmtId="44" fontId="15" fillId="0" borderId="13" xfId="0" applyNumberFormat="1" applyFont="1" applyFill="1" applyBorder="1" applyAlignment="1">
      <alignment horizontal="right" vertical="top" wrapText="1"/>
    </xf>
    <xf numFmtId="0" fontId="2" fillId="0" borderId="18" xfId="0" applyFont="1" applyFill="1" applyBorder="1" applyAlignment="1">
      <alignment horizontal="left" vertical="top" wrapText="1"/>
    </xf>
    <xf numFmtId="44" fontId="15" fillId="0" borderId="19" xfId="0" applyNumberFormat="1" applyFont="1" applyFill="1" applyBorder="1" applyAlignment="1">
      <alignment horizontal="right" vertical="top" wrapText="1"/>
    </xf>
    <xf numFmtId="0" fontId="15" fillId="0" borderId="12" xfId="0" applyFont="1" applyFill="1" applyBorder="1" applyAlignment="1">
      <alignment horizontal="left" vertical="center" wrapText="1"/>
    </xf>
    <xf numFmtId="0" fontId="2" fillId="0" borderId="12" xfId="0" applyFont="1" applyFill="1" applyBorder="1" applyAlignment="1">
      <alignment horizontal="left" vertical="center" wrapText="1"/>
    </xf>
    <xf numFmtId="0" fontId="16" fillId="0" borderId="12" xfId="0" applyFont="1" applyFill="1" applyBorder="1" applyAlignment="1">
      <alignment horizontal="left" vertical="center"/>
    </xf>
    <xf numFmtId="10" fontId="10" fillId="0" borderId="7" xfId="0" applyNumberFormat="1" applyFont="1" applyFill="1" applyBorder="1" applyAlignment="1">
      <alignment horizontal="right" vertical="top" wrapText="1"/>
    </xf>
    <xf numFmtId="0" fontId="15" fillId="0" borderId="12" xfId="0" applyFont="1" applyFill="1" applyBorder="1" applyAlignment="1">
      <alignment horizontal="left" vertical="top" wrapText="1"/>
    </xf>
    <xf numFmtId="0" fontId="2" fillId="0" borderId="12" xfId="0" applyFont="1" applyFill="1" applyBorder="1" applyAlignment="1">
      <alignment horizontal="left" wrapText="1"/>
    </xf>
    <xf numFmtId="0" fontId="16" fillId="0" borderId="12" xfId="0" applyFont="1" applyFill="1" applyBorder="1" applyAlignment="1">
      <alignment horizontal="left"/>
    </xf>
    <xf numFmtId="44" fontId="15" fillId="0" borderId="13" xfId="0" applyNumberFormat="1" applyFont="1" applyFill="1" applyBorder="1" applyAlignment="1">
      <alignment vertical="center"/>
    </xf>
    <xf numFmtId="0" fontId="9" fillId="0" borderId="18" xfId="0" applyFont="1" applyFill="1" applyBorder="1" applyAlignment="1">
      <alignment horizontal="left"/>
    </xf>
    <xf numFmtId="10" fontId="15" fillId="0" borderId="19" xfId="0" applyNumberFormat="1" applyFont="1" applyFill="1" applyBorder="1" applyAlignment="1">
      <alignment horizontal="right"/>
    </xf>
    <xf numFmtId="0" fontId="22" fillId="0" borderId="12" xfId="0" applyFont="1" applyFill="1" applyBorder="1" applyAlignment="1">
      <alignment horizontal="left"/>
    </xf>
    <xf numFmtId="44" fontId="23" fillId="0" borderId="0" xfId="0" applyNumberFormat="1" applyFont="1" applyFill="1" applyBorder="1" applyAlignment="1">
      <alignment horizontal="right"/>
    </xf>
    <xf numFmtId="0" fontId="2" fillId="0" borderId="12" xfId="0" applyFont="1" applyFill="1" applyBorder="1" applyAlignment="1">
      <alignment horizontal="center" vertical="center" wrapText="1"/>
    </xf>
    <xf numFmtId="0" fontId="9" fillId="0" borderId="12" xfId="0" applyFont="1" applyFill="1" applyBorder="1" applyAlignment="1">
      <alignment horizontal="center"/>
    </xf>
    <xf numFmtId="44" fontId="15" fillId="0" borderId="13" xfId="0" applyNumberFormat="1" applyFont="1" applyFill="1" applyBorder="1" applyAlignment="1">
      <alignment horizontal="right"/>
    </xf>
    <xf numFmtId="10" fontId="15" fillId="4" borderId="6" xfId="0" applyNumberFormat="1" applyFont="1" applyFill="1" applyBorder="1" applyAlignment="1">
      <alignment horizontal="right" wrapText="1"/>
    </xf>
    <xf numFmtId="10" fontId="15" fillId="4" borderId="20" xfId="0" applyNumberFormat="1" applyFont="1" applyFill="1" applyBorder="1" applyAlignment="1">
      <alignment horizontal="center" vertical="center" wrapText="1"/>
    </xf>
    <xf numFmtId="10" fontId="15" fillId="4" borderId="21" xfId="0" applyNumberFormat="1" applyFont="1" applyFill="1" applyBorder="1" applyAlignment="1">
      <alignment horizontal="center" vertical="center" wrapText="1"/>
    </xf>
    <xf numFmtId="10" fontId="15" fillId="2" borderId="1" xfId="0" applyNumberFormat="1" applyFont="1" applyFill="1" applyBorder="1" applyAlignment="1">
      <alignment horizontal="right" vertical="center" wrapText="1"/>
    </xf>
    <xf numFmtId="10" fontId="9" fillId="2" borderId="1" xfId="0" applyNumberFormat="1" applyFont="1" applyFill="1" applyBorder="1" applyAlignment="1">
      <alignment vertical="center" wrapText="1"/>
    </xf>
    <xf numFmtId="166" fontId="15" fillId="0" borderId="2" xfId="0" applyNumberFormat="1" applyFont="1" applyFill="1" applyBorder="1" applyAlignment="1">
      <alignment horizontal="center" vertical="center" wrapText="1"/>
    </xf>
    <xf numFmtId="44" fontId="15" fillId="5" borderId="1" xfId="0" applyNumberFormat="1" applyFont="1" applyFill="1" applyBorder="1" applyAlignment="1">
      <alignment horizontal="center"/>
    </xf>
    <xf numFmtId="44" fontId="15" fillId="5" borderId="6" xfId="0" applyNumberFormat="1" applyFont="1" applyFill="1" applyBorder="1" applyAlignment="1">
      <alignment horizontal="right"/>
    </xf>
    <xf numFmtId="0" fontId="10" fillId="0" borderId="0" xfId="0" applyFont="1" applyFill="1" applyAlignment="1">
      <alignment horizontal="left"/>
    </xf>
    <xf numFmtId="0" fontId="19" fillId="0" borderId="0" xfId="0" applyFont="1" applyFill="1" applyAlignment="1">
      <alignment horizontal="left"/>
    </xf>
    <xf numFmtId="0" fontId="14" fillId="0" borderId="0" xfId="0" applyFont="1" applyFill="1" applyAlignment="1">
      <alignment horizontal="left"/>
    </xf>
    <xf numFmtId="49" fontId="9" fillId="0" borderId="0" xfId="0" applyNumberFormat="1" applyFont="1" applyFill="1" applyAlignment="1">
      <alignment horizontal="left"/>
    </xf>
    <xf numFmtId="44" fontId="24" fillId="0" borderId="0" xfId="0" applyNumberFormat="1" applyFont="1" applyFill="1" applyAlignment="1">
      <alignment horizontal="right"/>
    </xf>
    <xf numFmtId="44" fontId="24" fillId="0" borderId="0" xfId="0" applyNumberFormat="1" applyFont="1" applyFill="1" applyBorder="1" applyAlignment="1">
      <alignment horizontal="right" wrapText="1"/>
    </xf>
    <xf numFmtId="0" fontId="25" fillId="0" borderId="0" xfId="0" applyFont="1" applyFill="1"/>
    <xf numFmtId="44" fontId="24" fillId="0" borderId="0" xfId="0" applyNumberFormat="1" applyFont="1" applyFill="1" applyBorder="1" applyAlignment="1">
      <alignment horizontal="center" vertical="center" wrapText="1"/>
    </xf>
    <xf numFmtId="44" fontId="24" fillId="0" borderId="22" xfId="0" applyNumberFormat="1" applyFont="1" applyFill="1" applyBorder="1" applyAlignment="1">
      <alignment horizontal="right" vertical="top" wrapText="1"/>
    </xf>
    <xf numFmtId="44" fontId="24" fillId="0" borderId="23" xfId="0" applyNumberFormat="1" applyFont="1" applyFill="1" applyBorder="1" applyAlignment="1">
      <alignment horizontal="right" vertical="top" wrapText="1"/>
    </xf>
    <xf numFmtId="44" fontId="24" fillId="0" borderId="23" xfId="0" applyNumberFormat="1" applyFont="1" applyFill="1" applyBorder="1" applyAlignment="1">
      <alignment horizontal="right" wrapText="1"/>
    </xf>
    <xf numFmtId="0" fontId="24" fillId="0" borderId="23" xfId="0" applyFont="1" applyFill="1" applyBorder="1" applyAlignment="1">
      <alignment horizontal="right"/>
    </xf>
    <xf numFmtId="44" fontId="24" fillId="0" borderId="23" xfId="0" applyNumberFormat="1" applyFont="1" applyFill="1" applyBorder="1" applyAlignment="1">
      <alignment horizontal="right" vertical="center" wrapText="1"/>
    </xf>
    <xf numFmtId="44" fontId="24" fillId="0" borderId="24" xfId="0" applyNumberFormat="1" applyFont="1" applyFill="1" applyBorder="1" applyAlignment="1">
      <alignment horizontal="right" wrapText="1"/>
    </xf>
    <xf numFmtId="0" fontId="25" fillId="0" borderId="23" xfId="0" applyFont="1" applyFill="1" applyBorder="1" applyAlignment="1">
      <alignment horizontal="left" vertical="center"/>
    </xf>
    <xf numFmtId="0" fontId="25" fillId="0" borderId="0" xfId="0" applyFont="1" applyFill="1" applyBorder="1" applyAlignment="1">
      <alignment horizontal="left"/>
    </xf>
    <xf numFmtId="0" fontId="25" fillId="0" borderId="23" xfId="0" applyFont="1" applyFill="1" applyBorder="1"/>
    <xf numFmtId="44" fontId="24" fillId="0" borderId="23" xfId="0" applyNumberFormat="1" applyFont="1" applyFill="1" applyBorder="1" applyAlignment="1">
      <alignment horizontal="right"/>
    </xf>
    <xf numFmtId="44" fontId="26" fillId="0" borderId="23" xfId="0" applyNumberFormat="1" applyFont="1" applyFill="1" applyBorder="1" applyAlignment="1">
      <alignment horizontal="center" vertical="center" wrapText="1"/>
    </xf>
    <xf numFmtId="44" fontId="26" fillId="0" borderId="0" xfId="0" applyNumberFormat="1" applyFont="1" applyFill="1" applyBorder="1" applyAlignment="1">
      <alignment horizontal="center" vertical="center" wrapText="1"/>
    </xf>
    <xf numFmtId="0" fontId="25" fillId="0" borderId="23" xfId="0" applyFont="1" applyFill="1" applyBorder="1" applyAlignment="1">
      <alignment vertical="center"/>
    </xf>
    <xf numFmtId="44" fontId="24" fillId="0" borderId="0" xfId="0" applyNumberFormat="1" applyFont="1" applyFill="1" applyBorder="1" applyAlignment="1">
      <alignment horizontal="right" vertical="top" wrapText="1"/>
    </xf>
    <xf numFmtId="44" fontId="24" fillId="0" borderId="25" xfId="0" applyNumberFormat="1" applyFont="1" applyFill="1" applyBorder="1" applyAlignment="1">
      <alignment horizontal="right" wrapText="1"/>
    </xf>
    <xf numFmtId="44" fontId="24" fillId="0" borderId="26" xfId="0" applyNumberFormat="1" applyFont="1" applyFill="1" applyBorder="1" applyAlignment="1">
      <alignment horizontal="right" vertical="top" wrapText="1"/>
    </xf>
    <xf numFmtId="44" fontId="24" fillId="0" borderId="0" xfId="0" applyNumberFormat="1" applyFont="1" applyFill="1" applyBorder="1" applyAlignment="1">
      <alignment horizontal="right" vertical="center" wrapText="1"/>
    </xf>
    <xf numFmtId="44" fontId="24" fillId="0" borderId="27" xfId="0" applyNumberFormat="1" applyFont="1" applyFill="1" applyBorder="1" applyAlignment="1">
      <alignment horizontal="right" wrapText="1"/>
    </xf>
    <xf numFmtId="44" fontId="24" fillId="0" borderId="0" xfId="0" applyNumberFormat="1" applyFont="1" applyFill="1" applyBorder="1" applyAlignment="1">
      <alignment horizontal="center" vertical="center"/>
    </xf>
    <xf numFmtId="44" fontId="27" fillId="0" borderId="0" xfId="0" applyNumberFormat="1" applyFont="1" applyFill="1" applyBorder="1" applyAlignment="1">
      <alignment horizontal="center"/>
    </xf>
    <xf numFmtId="44" fontId="28" fillId="0" borderId="0" xfId="0" applyNumberFormat="1" applyFont="1" applyFill="1" applyBorder="1" applyAlignment="1">
      <alignment horizontal="center" vertical="center" wrapText="1"/>
    </xf>
    <xf numFmtId="44" fontId="29" fillId="0" borderId="0" xfId="0" applyNumberFormat="1" applyFont="1" applyFill="1" applyBorder="1" applyAlignment="1">
      <alignment horizontal="right" vertical="top" wrapText="1"/>
    </xf>
    <xf numFmtId="44" fontId="24" fillId="0" borderId="0" xfId="0" applyNumberFormat="1" applyFont="1" applyFill="1" applyBorder="1" applyAlignment="1">
      <alignment vertical="center"/>
    </xf>
    <xf numFmtId="44" fontId="28" fillId="0" borderId="0" xfId="0" applyNumberFormat="1" applyFont="1" applyFill="1" applyBorder="1" applyAlignment="1">
      <alignment horizontal="right" vertical="top" wrapText="1"/>
    </xf>
    <xf numFmtId="0" fontId="24" fillId="0" borderId="0" xfId="0" applyFont="1" applyFill="1" applyBorder="1" applyAlignment="1">
      <alignment vertical="center" wrapText="1"/>
    </xf>
    <xf numFmtId="0" fontId="24" fillId="0" borderId="27" xfId="0" applyFont="1" applyFill="1" applyBorder="1" applyAlignment="1">
      <alignment vertical="center" wrapText="1"/>
    </xf>
    <xf numFmtId="44" fontId="28" fillId="0" borderId="0" xfId="0" applyNumberFormat="1" applyFont="1" applyFill="1" applyBorder="1" applyAlignment="1">
      <alignment horizontal="right" vertical="center" wrapText="1"/>
    </xf>
    <xf numFmtId="44" fontId="24" fillId="0" borderId="0" xfId="0" applyNumberFormat="1" applyFont="1" applyFill="1" applyBorder="1" applyAlignment="1">
      <alignment horizontal="right"/>
    </xf>
    <xf numFmtId="44" fontId="28" fillId="0" borderId="0" xfId="0" applyNumberFormat="1" applyFont="1" applyFill="1" applyBorder="1" applyAlignment="1">
      <alignment horizontal="justify" vertical="center"/>
    </xf>
    <xf numFmtId="44" fontId="24" fillId="0" borderId="28" xfId="0" applyNumberFormat="1" applyFont="1" applyFill="1" applyBorder="1" applyAlignment="1">
      <alignment horizontal="right" wrapText="1"/>
    </xf>
    <xf numFmtId="0" fontId="28" fillId="0" borderId="0" xfId="0" applyFont="1" applyFill="1" applyAlignment="1">
      <alignment horizontal="left" vertical="center"/>
    </xf>
    <xf numFmtId="44" fontId="24" fillId="0" borderId="29" xfId="0" applyNumberFormat="1" applyFont="1" applyFill="1" applyBorder="1" applyAlignment="1">
      <alignment horizontal="right" wrapText="1"/>
    </xf>
    <xf numFmtId="0" fontId="25" fillId="0" borderId="0" xfId="0" applyFont="1" applyFill="1" applyAlignment="1">
      <alignment horizontal="left"/>
    </xf>
    <xf numFmtId="0" fontId="29" fillId="0" borderId="0" xfId="0" applyFont="1" applyFill="1" applyBorder="1" applyAlignment="1">
      <alignment vertical="center"/>
    </xf>
    <xf numFmtId="0" fontId="29" fillId="0" borderId="0" xfId="0" applyFont="1" applyFill="1" applyAlignment="1">
      <alignment horizontal="left" vertical="center"/>
    </xf>
    <xf numFmtId="0" fontId="25" fillId="0" borderId="0" xfId="0" applyFont="1" applyFill="1" applyAlignment="1">
      <alignment horizontal="left" vertical="center"/>
    </xf>
    <xf numFmtId="0" fontId="25" fillId="0" borderId="0" xfId="0" applyFont="1" applyFill="1" applyBorder="1" applyAlignment="1">
      <alignment vertical="center" wrapText="1"/>
    </xf>
    <xf numFmtId="167" fontId="8" fillId="6" borderId="1" xfId="0" applyNumberFormat="1" applyFont="1" applyFill="1" applyBorder="1" applyAlignment="1" applyProtection="1">
      <alignment horizontal="center" vertical="center" wrapText="1"/>
      <protection locked="0" hidden="1"/>
    </xf>
    <xf numFmtId="49" fontId="15" fillId="0" borderId="0" xfId="0" applyNumberFormat="1" applyFont="1" applyFill="1" applyBorder="1" applyAlignment="1">
      <alignment horizontal="center" vertical="center"/>
    </xf>
    <xf numFmtId="44" fontId="15" fillId="0" borderId="2" xfId="0" applyNumberFormat="1" applyFont="1" applyFill="1" applyBorder="1" applyAlignment="1">
      <alignment horizontal="center"/>
    </xf>
    <xf numFmtId="0" fontId="15" fillId="0" borderId="8" xfId="0" applyFont="1" applyFill="1" applyBorder="1" applyAlignment="1">
      <alignment horizontal="center"/>
    </xf>
    <xf numFmtId="44" fontId="15" fillId="0" borderId="14" xfId="0" applyNumberFormat="1" applyFont="1" applyFill="1" applyBorder="1" applyAlignment="1">
      <alignment vertical="center" wrapText="1"/>
    </xf>
    <xf numFmtId="44" fontId="15" fillId="0" borderId="11" xfId="0" applyNumberFormat="1" applyFont="1" applyFill="1" applyBorder="1" applyAlignment="1">
      <alignment vertical="center" wrapText="1"/>
    </xf>
    <xf numFmtId="0" fontId="9" fillId="0" borderId="12" xfId="0" applyFont="1" applyFill="1" applyBorder="1" applyAlignment="1">
      <alignment horizontal="justify" vertical="center" wrapText="1"/>
    </xf>
    <xf numFmtId="0" fontId="9" fillId="0" borderId="0" xfId="0" applyFont="1" applyFill="1" applyBorder="1" applyAlignment="1">
      <alignment horizontal="justify" vertical="center" wrapText="1"/>
    </xf>
    <xf numFmtId="0" fontId="15" fillId="0" borderId="4"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4" xfId="0" applyFont="1" applyFill="1" applyBorder="1" applyAlignment="1">
      <alignment horizontal="right" vertical="center" wrapText="1"/>
    </xf>
    <xf numFmtId="0" fontId="15" fillId="0" borderId="2" xfId="0" applyFont="1" applyFill="1" applyBorder="1" applyAlignment="1">
      <alignment horizontal="right" vertical="center" wrapText="1"/>
    </xf>
    <xf numFmtId="0" fontId="15" fillId="0" borderId="8" xfId="0" applyFont="1" applyFill="1" applyBorder="1" applyAlignment="1">
      <alignment horizontal="right" vertical="center" wrapText="1"/>
    </xf>
    <xf numFmtId="0" fontId="16" fillId="0" borderId="0" xfId="0" applyFont="1" applyFill="1" applyBorder="1" applyAlignment="1">
      <alignment horizontal="center" vertical="top" wrapText="1"/>
    </xf>
    <xf numFmtId="0" fontId="8" fillId="0" borderId="4"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10" fillId="0" borderId="0" xfId="0" applyFont="1" applyFill="1" applyAlignment="1">
      <alignment horizontal="center"/>
    </xf>
    <xf numFmtId="0" fontId="2" fillId="0" borderId="0" xfId="0" applyFont="1" applyFill="1" applyBorder="1" applyAlignment="1">
      <alignment horizontal="center" vertical="top" wrapText="1"/>
    </xf>
    <xf numFmtId="0" fontId="10" fillId="0" borderId="0" xfId="0" applyFont="1" applyFill="1" applyBorder="1" applyAlignment="1">
      <alignment horizontal="center" vertical="top" wrapText="1"/>
    </xf>
    <xf numFmtId="0" fontId="18" fillId="0" borderId="12" xfId="0" applyFont="1" applyFill="1" applyBorder="1" applyAlignment="1">
      <alignment horizontal="justify" wrapText="1"/>
    </xf>
    <xf numFmtId="0" fontId="18" fillId="0" borderId="0" xfId="0" applyFont="1" applyFill="1" applyBorder="1" applyAlignment="1">
      <alignment horizontal="justify" wrapText="1"/>
    </xf>
    <xf numFmtId="165" fontId="15" fillId="0" borderId="4" xfId="0" applyNumberFormat="1" applyFont="1" applyFill="1" applyBorder="1" applyAlignment="1">
      <alignment horizontal="center" vertical="center" wrapText="1"/>
    </xf>
    <xf numFmtId="165" fontId="15" fillId="0" borderId="2" xfId="0" applyNumberFormat="1" applyFont="1" applyFill="1" applyBorder="1" applyAlignment="1">
      <alignment horizontal="center" vertical="center" wrapText="1"/>
    </xf>
    <xf numFmtId="0" fontId="15" fillId="0" borderId="10"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15" xfId="0" applyFont="1" applyFill="1" applyBorder="1" applyAlignment="1">
      <alignment horizontal="center" vertical="center"/>
    </xf>
    <xf numFmtId="0" fontId="15" fillId="0" borderId="14" xfId="0" applyFont="1" applyFill="1" applyBorder="1" applyAlignment="1">
      <alignment horizontal="center" vertical="center"/>
    </xf>
    <xf numFmtId="0" fontId="2" fillId="0" borderId="1" xfId="0" applyFont="1" applyFill="1" applyBorder="1" applyAlignment="1">
      <alignment horizontal="left" vertical="top" wrapText="1"/>
    </xf>
    <xf numFmtId="0" fontId="2" fillId="0" borderId="1" xfId="0" applyFont="1" applyFill="1" applyBorder="1" applyAlignment="1">
      <alignment horizontal="center" vertical="top" wrapText="1"/>
    </xf>
    <xf numFmtId="0" fontId="8" fillId="0" borderId="1" xfId="0" applyFont="1" applyFill="1" applyBorder="1" applyAlignment="1">
      <alignment horizontal="center" vertical="center" wrapText="1"/>
    </xf>
    <xf numFmtId="0" fontId="11" fillId="0" borderId="4" xfId="0" applyFont="1" applyFill="1" applyBorder="1" applyAlignment="1">
      <alignment horizontal="center" vertical="center"/>
    </xf>
    <xf numFmtId="0" fontId="11" fillId="0" borderId="2" xfId="0" applyFont="1" applyFill="1" applyBorder="1" applyAlignment="1">
      <alignment horizontal="center" vertical="center"/>
    </xf>
    <xf numFmtId="0" fontId="11" fillId="0" borderId="8" xfId="0" applyFont="1" applyFill="1" applyBorder="1" applyAlignment="1">
      <alignment horizontal="center" vertical="center"/>
    </xf>
    <xf numFmtId="44" fontId="8" fillId="4" borderId="30" xfId="0" applyNumberFormat="1" applyFont="1" applyFill="1" applyBorder="1" applyAlignment="1">
      <alignment horizontal="center" vertical="center" wrapText="1"/>
    </xf>
    <xf numFmtId="8" fontId="8" fillId="4" borderId="17" xfId="0" applyNumberFormat="1" applyFont="1" applyFill="1" applyBorder="1" applyAlignment="1">
      <alignment horizontal="center" vertical="center" wrapText="1"/>
    </xf>
    <xf numFmtId="0" fontId="16" fillId="0" borderId="0" xfId="0" applyFont="1" applyFill="1" applyBorder="1" applyAlignment="1">
      <alignment horizontal="center" vertical="center" wrapText="1"/>
    </xf>
    <xf numFmtId="0" fontId="8" fillId="0" borderId="10"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2" fillId="0" borderId="6" xfId="0" applyFont="1" applyFill="1" applyBorder="1" applyAlignment="1">
      <alignment horizontal="left" vertical="top" wrapText="1"/>
    </xf>
    <xf numFmtId="0" fontId="2" fillId="0" borderId="3" xfId="0" applyFont="1" applyFill="1" applyBorder="1" applyAlignment="1">
      <alignment horizontal="left" vertical="top" wrapText="1"/>
    </xf>
    <xf numFmtId="0" fontId="2" fillId="0" borderId="6" xfId="0" applyFont="1" applyFill="1" applyBorder="1" applyAlignment="1">
      <alignment horizontal="center" vertical="top" wrapText="1"/>
    </xf>
    <xf numFmtId="0" fontId="2" fillId="0" borderId="3" xfId="0" applyFont="1" applyFill="1" applyBorder="1" applyAlignment="1">
      <alignment horizontal="center" vertical="top" wrapText="1"/>
    </xf>
    <xf numFmtId="0" fontId="14" fillId="0" borderId="4" xfId="0" applyFont="1" applyFill="1" applyBorder="1" applyAlignment="1">
      <alignment horizontal="center" vertical="center"/>
    </xf>
    <xf numFmtId="0" fontId="14" fillId="0" borderId="2" xfId="0" applyFont="1" applyFill="1" applyBorder="1" applyAlignment="1">
      <alignment horizontal="center" vertical="center"/>
    </xf>
    <xf numFmtId="0" fontId="14" fillId="0" borderId="8" xfId="0" applyFont="1" applyFill="1" applyBorder="1" applyAlignment="1">
      <alignment horizontal="center" vertical="center"/>
    </xf>
    <xf numFmtId="0" fontId="2" fillId="0" borderId="0" xfId="0" applyFont="1" applyFill="1" applyBorder="1" applyAlignment="1">
      <alignment horizontal="left" vertical="top" wrapText="1"/>
    </xf>
    <xf numFmtId="0" fontId="9" fillId="0" borderId="1" xfId="0" applyFont="1" applyFill="1" applyBorder="1" applyAlignment="1">
      <alignment horizontal="left" vertical="top" wrapText="1"/>
    </xf>
    <xf numFmtId="0" fontId="9" fillId="0" borderId="3" xfId="0" applyFont="1" applyFill="1" applyBorder="1" applyAlignment="1">
      <alignment horizontal="justify" vertical="top" wrapText="1"/>
    </xf>
    <xf numFmtId="0" fontId="9" fillId="0" borderId="6" xfId="0" applyFont="1" applyFill="1" applyBorder="1" applyAlignment="1">
      <alignment horizontal="justify" vertical="top" wrapText="1"/>
    </xf>
    <xf numFmtId="0" fontId="15" fillId="0" borderId="1" xfId="0" applyFont="1" applyFill="1" applyBorder="1" applyAlignment="1">
      <alignment horizontal="center" vertical="center" wrapText="1"/>
    </xf>
    <xf numFmtId="0" fontId="11" fillId="0" borderId="4" xfId="0" applyFont="1" applyFill="1" applyBorder="1" applyAlignment="1">
      <alignment horizontal="center"/>
    </xf>
    <xf numFmtId="0" fontId="11" fillId="0" borderId="2" xfId="0" applyFont="1" applyFill="1" applyBorder="1" applyAlignment="1">
      <alignment horizontal="center"/>
    </xf>
    <xf numFmtId="0" fontId="11" fillId="0" borderId="8" xfId="0" applyFont="1" applyFill="1" applyBorder="1" applyAlignment="1">
      <alignment horizontal="center"/>
    </xf>
    <xf numFmtId="0" fontId="9" fillId="0" borderId="15" xfId="0" applyFont="1" applyFill="1" applyBorder="1" applyAlignment="1">
      <alignment horizontal="justify" vertical="center" wrapText="1"/>
    </xf>
    <xf numFmtId="0" fontId="9" fillId="0" borderId="14" xfId="0" applyFont="1" applyFill="1" applyBorder="1" applyAlignment="1">
      <alignment horizontal="justify" vertical="center" wrapText="1"/>
    </xf>
    <xf numFmtId="0" fontId="9" fillId="0" borderId="4" xfId="0" applyFont="1" applyFill="1" applyBorder="1" applyAlignment="1">
      <alignment horizontal="justify" vertical="center" wrapText="1"/>
    </xf>
    <xf numFmtId="0" fontId="9" fillId="0" borderId="2" xfId="0" applyFont="1" applyFill="1" applyBorder="1" applyAlignment="1">
      <alignment horizontal="justify" vertical="center" wrapText="1"/>
    </xf>
    <xf numFmtId="0" fontId="9" fillId="0" borderId="8" xfId="0" applyFont="1" applyFill="1" applyBorder="1" applyAlignment="1">
      <alignment horizontal="justify" vertical="center" wrapText="1"/>
    </xf>
    <xf numFmtId="0" fontId="9" fillId="0" borderId="0" xfId="0" applyFont="1" applyFill="1" applyBorder="1" applyAlignment="1">
      <alignment horizontal="justify" wrapText="1"/>
    </xf>
    <xf numFmtId="0" fontId="9" fillId="3" borderId="30" xfId="0" applyFont="1" applyFill="1" applyBorder="1" applyAlignment="1">
      <alignment horizontal="left" vertical="center" wrapText="1"/>
    </xf>
    <xf numFmtId="0" fontId="9" fillId="3" borderId="17" xfId="0" applyFont="1" applyFill="1" applyBorder="1" applyAlignment="1">
      <alignment horizontal="left" vertical="center" wrapText="1"/>
    </xf>
    <xf numFmtId="0" fontId="9" fillId="2" borderId="0" xfId="0" applyFont="1" applyFill="1" applyBorder="1" applyAlignment="1">
      <alignment horizontal="left" vertical="center" wrapText="1"/>
    </xf>
    <xf numFmtId="0" fontId="14" fillId="2" borderId="4" xfId="0" applyFont="1" applyFill="1" applyBorder="1" applyAlignment="1">
      <alignment horizontal="center" vertical="center"/>
    </xf>
    <xf numFmtId="0" fontId="14" fillId="2" borderId="2" xfId="0" applyFont="1" applyFill="1" applyBorder="1" applyAlignment="1">
      <alignment horizontal="center" vertical="center"/>
    </xf>
    <xf numFmtId="0" fontId="14" fillId="2" borderId="8" xfId="0" applyFont="1" applyFill="1" applyBorder="1" applyAlignment="1">
      <alignment horizontal="center" vertical="center"/>
    </xf>
    <xf numFmtId="0" fontId="9" fillId="0" borderId="0" xfId="0" applyFont="1" applyFill="1" applyBorder="1" applyAlignment="1">
      <alignment horizontal="left" vertical="center" wrapText="1"/>
    </xf>
    <xf numFmtId="0" fontId="9" fillId="0" borderId="31" xfId="0" applyFont="1" applyFill="1" applyBorder="1" applyAlignment="1">
      <alignment horizontal="left" vertical="center" wrapText="1"/>
    </xf>
    <xf numFmtId="0" fontId="9" fillId="0" borderId="0" xfId="0" applyFont="1" applyFill="1" applyBorder="1" applyAlignment="1">
      <alignment horizontal="center" vertical="center" wrapText="1"/>
    </xf>
    <xf numFmtId="0" fontId="11" fillId="0" borderId="10" xfId="0" applyFont="1" applyFill="1" applyBorder="1" applyAlignment="1">
      <alignment horizontal="center" vertical="center"/>
    </xf>
    <xf numFmtId="0" fontId="11" fillId="0" borderId="5" xfId="0" applyFont="1" applyFill="1" applyBorder="1" applyAlignment="1">
      <alignment horizontal="center" vertical="center"/>
    </xf>
    <xf numFmtId="0" fontId="11" fillId="0" borderId="9" xfId="0" applyFont="1" applyFill="1" applyBorder="1" applyAlignment="1">
      <alignment horizontal="center" vertical="center"/>
    </xf>
    <xf numFmtId="0" fontId="11" fillId="0" borderId="15" xfId="0" applyFont="1" applyFill="1" applyBorder="1" applyAlignment="1">
      <alignment horizontal="center" vertical="center"/>
    </xf>
    <xf numFmtId="0" fontId="11" fillId="0" borderId="14" xfId="0" applyFont="1" applyFill="1" applyBorder="1" applyAlignment="1">
      <alignment horizontal="center" vertical="center"/>
    </xf>
    <xf numFmtId="0" fontId="11" fillId="0" borderId="11" xfId="0" applyFont="1" applyFill="1" applyBorder="1" applyAlignment="1">
      <alignment horizontal="center" vertical="center"/>
    </xf>
    <xf numFmtId="0" fontId="10" fillId="0" borderId="16" xfId="0" applyFont="1" applyFill="1" applyBorder="1" applyAlignment="1">
      <alignment horizontal="center" vertical="top" wrapText="1"/>
    </xf>
    <xf numFmtId="0" fontId="30" fillId="0" borderId="0" xfId="0" applyFont="1" applyFill="1" applyBorder="1" applyAlignment="1">
      <alignment horizontal="center" vertical="top" wrapText="1"/>
    </xf>
  </cellXfs>
  <cellStyles count="1">
    <cellStyle name="Normale"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257175</xdr:colOff>
      <xdr:row>1</xdr:row>
      <xdr:rowOff>47625</xdr:rowOff>
    </xdr:from>
    <xdr:to>
      <xdr:col>2</xdr:col>
      <xdr:colOff>1514475</xdr:colOff>
      <xdr:row>7</xdr:row>
      <xdr:rowOff>76200</xdr:rowOff>
    </xdr:to>
    <xdr:pic>
      <xdr:nvPicPr>
        <xdr:cNvPr id="1036" name="Immagine 2" descr="Coni_servizi"/>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552450" y="209550"/>
          <a:ext cx="1552575" cy="1000125"/>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tabColor rgb="FF00B050"/>
  </sheetPr>
  <dimension ref="A12:S613"/>
  <sheetViews>
    <sheetView tabSelected="1" zoomScaleNormal="100" zoomScaleSheetLayoutView="100" workbookViewId="0">
      <selection activeCell="H52" sqref="H52"/>
    </sheetView>
  </sheetViews>
  <sheetFormatPr defaultColWidth="9.140625" defaultRowHeight="12.75"/>
  <cols>
    <col min="1" max="1" width="4.42578125" style="114" customWidth="1"/>
    <col min="2" max="2" width="4.42578125" style="4" customWidth="1"/>
    <col min="3" max="3" width="30.85546875" style="114" customWidth="1"/>
    <col min="4" max="4" width="7.140625" style="10" customWidth="1"/>
    <col min="5" max="5" width="7.140625" style="21" customWidth="1"/>
    <col min="6" max="6" width="9.140625" style="21" customWidth="1"/>
    <col min="7" max="7" width="10.140625" style="21" customWidth="1"/>
    <col min="8" max="8" width="15.28515625" style="27" customWidth="1"/>
    <col min="9" max="9" width="17" style="27" customWidth="1"/>
    <col min="10" max="10" width="11.5703125" style="183" customWidth="1"/>
    <col min="11" max="11" width="17" style="277" customWidth="1"/>
    <col min="12" max="12" width="15.85546875" style="278" customWidth="1"/>
    <col min="13" max="13" width="18.42578125" style="114" customWidth="1"/>
    <col min="14" max="14" width="17.7109375" style="114" customWidth="1"/>
    <col min="15" max="16384" width="9.140625" style="114"/>
  </cols>
  <sheetData>
    <row r="12" spans="1:1" ht="15.75">
      <c r="A12" s="274" t="s">
        <v>0</v>
      </c>
    </row>
    <row r="14" spans="1:1" ht="14.25">
      <c r="A14" s="273" t="s">
        <v>335</v>
      </c>
    </row>
    <row r="15" spans="1:1">
      <c r="A15" s="114" t="s">
        <v>336</v>
      </c>
    </row>
    <row r="16" spans="1:1">
      <c r="A16" s="114" t="s">
        <v>337</v>
      </c>
    </row>
    <row r="17" spans="1:8">
      <c r="A17" s="114" t="s">
        <v>338</v>
      </c>
    </row>
    <row r="23" spans="1:8" ht="15">
      <c r="A23" s="275" t="s">
        <v>330</v>
      </c>
    </row>
    <row r="28" spans="1:8" ht="14.25">
      <c r="G28" s="336" t="s">
        <v>331</v>
      </c>
      <c r="H28" s="336"/>
    </row>
    <row r="29" spans="1:8" ht="14.25">
      <c r="G29" s="336" t="s">
        <v>332</v>
      </c>
      <c r="H29" s="336"/>
    </row>
    <row r="30" spans="1:8" ht="14.25">
      <c r="G30" s="336" t="s">
        <v>333</v>
      </c>
      <c r="H30" s="336"/>
    </row>
    <row r="31" spans="1:8" ht="14.25">
      <c r="G31" s="336" t="s">
        <v>334</v>
      </c>
      <c r="H31" s="336"/>
    </row>
    <row r="35" spans="1:13">
      <c r="C35" s="276" t="s">
        <v>339</v>
      </c>
    </row>
    <row r="39" spans="1:13" ht="20.25">
      <c r="A39" s="220" t="s">
        <v>0</v>
      </c>
      <c r="B39" s="221"/>
      <c r="C39" s="222"/>
      <c r="D39" s="223"/>
      <c r="E39" s="224"/>
      <c r="F39" s="224"/>
      <c r="G39" s="224"/>
      <c r="H39" s="225"/>
      <c r="I39" s="225"/>
      <c r="J39" s="226"/>
    </row>
    <row r="40" spans="1:13" ht="18">
      <c r="A40" s="227"/>
      <c r="B40" s="9"/>
      <c r="C40" s="170"/>
      <c r="D40" s="16"/>
      <c r="E40" s="23"/>
      <c r="F40" s="23"/>
      <c r="G40" s="23"/>
      <c r="H40" s="31"/>
      <c r="I40" s="31"/>
      <c r="J40" s="188"/>
    </row>
    <row r="41" spans="1:13" ht="15.75">
      <c r="A41" s="228" t="s">
        <v>2</v>
      </c>
      <c r="B41" s="229"/>
      <c r="C41" s="230"/>
      <c r="D41" s="231" t="s">
        <v>3</v>
      </c>
      <c r="E41" s="232"/>
      <c r="F41" s="232"/>
      <c r="G41" s="23"/>
      <c r="H41" s="31"/>
      <c r="I41" s="31"/>
      <c r="J41" s="188"/>
    </row>
    <row r="42" spans="1:13" ht="16.5">
      <c r="A42" s="233"/>
      <c r="B42" s="9"/>
      <c r="C42" s="170"/>
      <c r="D42" s="16"/>
      <c r="E42" s="23"/>
      <c r="F42" s="23"/>
      <c r="G42" s="23"/>
      <c r="H42" s="31"/>
      <c r="I42" s="31"/>
      <c r="J42" s="188"/>
    </row>
    <row r="43" spans="1:13" ht="18">
      <c r="A43" s="370" t="s">
        <v>31</v>
      </c>
      <c r="B43" s="371"/>
      <c r="C43" s="371"/>
      <c r="D43" s="371"/>
      <c r="E43" s="371"/>
      <c r="F43" s="371"/>
      <c r="G43" s="371"/>
      <c r="H43" s="371"/>
      <c r="I43" s="371"/>
      <c r="J43" s="372"/>
      <c r="K43" s="279"/>
      <c r="M43" s="115"/>
    </row>
    <row r="44" spans="1:13" ht="15.75">
      <c r="A44" s="234"/>
      <c r="B44" s="9"/>
      <c r="C44" s="170"/>
      <c r="D44" s="16"/>
      <c r="E44" s="23"/>
      <c r="F44" s="23"/>
      <c r="G44" s="23"/>
      <c r="H44" s="31"/>
      <c r="I44" s="31"/>
      <c r="J44" s="188"/>
      <c r="M44" s="115"/>
    </row>
    <row r="45" spans="1:13" s="116" customFormat="1" ht="18" customHeight="1">
      <c r="A45" s="369" t="s">
        <v>4</v>
      </c>
      <c r="B45" s="369"/>
      <c r="C45" s="17" t="s">
        <v>5</v>
      </c>
      <c r="D45" s="17" t="s">
        <v>34</v>
      </c>
      <c r="E45" s="18" t="s">
        <v>4</v>
      </c>
      <c r="F45" s="18" t="s">
        <v>7</v>
      </c>
      <c r="G45" s="18" t="s">
        <v>6</v>
      </c>
      <c r="H45" s="103" t="s">
        <v>8</v>
      </c>
      <c r="I45" s="103" t="s">
        <v>9</v>
      </c>
      <c r="J45" s="184" t="s">
        <v>320</v>
      </c>
      <c r="K45" s="280"/>
      <c r="L45" s="278"/>
    </row>
    <row r="46" spans="1:13" ht="13.5" thickBot="1">
      <c r="A46" s="235"/>
      <c r="B46" s="9"/>
      <c r="C46" s="170"/>
      <c r="D46" s="16"/>
      <c r="E46" s="23"/>
      <c r="F46" s="23"/>
      <c r="G46" s="23"/>
      <c r="H46" s="31"/>
      <c r="I46" s="31"/>
      <c r="J46" s="30"/>
    </row>
    <row r="47" spans="1:13" ht="60" customHeight="1">
      <c r="A47" s="3">
        <v>1</v>
      </c>
      <c r="B47" s="2"/>
      <c r="C47" s="84" t="s">
        <v>33</v>
      </c>
      <c r="D47" s="11"/>
      <c r="E47" s="12"/>
      <c r="F47" s="12"/>
      <c r="G47" s="12" t="s">
        <v>10</v>
      </c>
      <c r="H47" s="28" t="s">
        <v>10</v>
      </c>
      <c r="I47" s="28" t="s">
        <v>10</v>
      </c>
      <c r="J47" s="185"/>
      <c r="K47" s="281"/>
    </row>
    <row r="48" spans="1:13" ht="45" customHeight="1">
      <c r="A48" s="347" t="s">
        <v>11</v>
      </c>
      <c r="B48" s="348"/>
      <c r="C48" s="367" t="s">
        <v>35</v>
      </c>
      <c r="D48" s="11"/>
      <c r="E48" s="12"/>
      <c r="F48" s="12"/>
      <c r="G48" s="12"/>
      <c r="H48" s="28"/>
      <c r="I48" s="28"/>
      <c r="J48" s="185"/>
      <c r="K48" s="282"/>
    </row>
    <row r="49" spans="1:11">
      <c r="A49" s="347"/>
      <c r="B49" s="348"/>
      <c r="C49" s="368"/>
      <c r="D49" s="11" t="s">
        <v>4</v>
      </c>
      <c r="E49" s="12"/>
      <c r="F49" s="12">
        <v>78</v>
      </c>
      <c r="G49" s="12"/>
      <c r="H49" s="28"/>
      <c r="I49" s="28"/>
      <c r="J49" s="185"/>
      <c r="K49" s="282"/>
    </row>
    <row r="50" spans="1:11" ht="45" customHeight="1">
      <c r="A50" s="347" t="s">
        <v>1</v>
      </c>
      <c r="B50" s="348"/>
      <c r="C50" s="366" t="s">
        <v>14</v>
      </c>
      <c r="D50" s="11"/>
      <c r="E50" s="12"/>
      <c r="F50" s="12"/>
      <c r="G50" s="12"/>
      <c r="H50" s="28"/>
      <c r="I50" s="28"/>
      <c r="J50" s="185"/>
      <c r="K50" s="282"/>
    </row>
    <row r="51" spans="1:11">
      <c r="A51" s="347"/>
      <c r="B51" s="348"/>
      <c r="C51" s="366"/>
      <c r="D51" s="11" t="s">
        <v>4</v>
      </c>
      <c r="E51" s="12"/>
      <c r="F51" s="12">
        <v>16</v>
      </c>
      <c r="G51" s="12"/>
      <c r="H51" s="28"/>
      <c r="I51" s="28"/>
      <c r="J51" s="185"/>
      <c r="K51" s="282"/>
    </row>
    <row r="52" spans="1:11" ht="30" customHeight="1">
      <c r="A52" s="5"/>
      <c r="B52" s="7" t="s">
        <v>12</v>
      </c>
      <c r="C52" s="119" t="s">
        <v>36</v>
      </c>
      <c r="D52" s="13" t="s">
        <v>4</v>
      </c>
      <c r="E52" s="14">
        <v>3</v>
      </c>
      <c r="F52" s="14">
        <f>SUM(F49:F51)</f>
        <v>94</v>
      </c>
      <c r="G52" s="14">
        <f>E52*F52</f>
        <v>282</v>
      </c>
      <c r="H52" s="318"/>
      <c r="I52" s="201">
        <f>G52*H52</f>
        <v>0</v>
      </c>
      <c r="J52" s="187"/>
      <c r="K52" s="283"/>
    </row>
    <row r="53" spans="1:11" ht="117" customHeight="1">
      <c r="A53" s="347">
        <v>1</v>
      </c>
      <c r="B53" s="348" t="s">
        <v>13</v>
      </c>
      <c r="C53" s="366" t="s">
        <v>15</v>
      </c>
      <c r="D53" s="11"/>
      <c r="E53" s="12"/>
      <c r="F53" s="12"/>
      <c r="G53" s="12"/>
      <c r="H53" s="28"/>
      <c r="I53" s="28"/>
      <c r="J53" s="185"/>
      <c r="K53" s="282"/>
    </row>
    <row r="54" spans="1:11">
      <c r="A54" s="347"/>
      <c r="B54" s="348"/>
      <c r="C54" s="366"/>
      <c r="D54" s="13" t="s">
        <v>4</v>
      </c>
      <c r="E54" s="14">
        <v>3</v>
      </c>
      <c r="F54" s="12">
        <v>1</v>
      </c>
      <c r="G54" s="14">
        <f>E54*F54</f>
        <v>3</v>
      </c>
      <c r="H54" s="318"/>
      <c r="I54" s="201">
        <f>G54*H54</f>
        <v>0</v>
      </c>
      <c r="J54" s="187"/>
      <c r="K54" s="283"/>
    </row>
    <row r="55" spans="1:11">
      <c r="A55" s="236"/>
      <c r="B55" s="170"/>
      <c r="C55" s="170"/>
      <c r="D55" s="16"/>
      <c r="E55" s="16"/>
      <c r="F55" s="16"/>
      <c r="G55" s="16"/>
      <c r="H55" s="189"/>
      <c r="I55" s="200"/>
      <c r="J55" s="188"/>
      <c r="K55" s="284"/>
    </row>
    <row r="56" spans="1:11" ht="51">
      <c r="A56" s="3">
        <v>2</v>
      </c>
      <c r="B56" s="2"/>
      <c r="C56" s="84" t="s">
        <v>37</v>
      </c>
      <c r="D56" s="11"/>
      <c r="E56" s="12"/>
      <c r="F56" s="12"/>
      <c r="G56" s="12" t="s">
        <v>10</v>
      </c>
      <c r="H56" s="28"/>
      <c r="I56" s="28"/>
      <c r="J56" s="185"/>
      <c r="K56" s="282"/>
    </row>
    <row r="57" spans="1:11" ht="15.75">
      <c r="A57" s="6"/>
      <c r="B57" s="8" t="s">
        <v>12</v>
      </c>
      <c r="C57" s="120" t="s">
        <v>16</v>
      </c>
      <c r="D57" s="15" t="s">
        <v>38</v>
      </c>
      <c r="E57" s="22"/>
      <c r="F57" s="22"/>
      <c r="G57" s="22">
        <v>9360</v>
      </c>
      <c r="H57" s="318"/>
      <c r="I57" s="41">
        <f>G57*H57</f>
        <v>0</v>
      </c>
      <c r="J57" s="187"/>
      <c r="K57" s="283"/>
    </row>
    <row r="58" spans="1:11" ht="15.75">
      <c r="A58" s="6"/>
      <c r="B58" s="8" t="s">
        <v>13</v>
      </c>
      <c r="C58" s="120" t="s">
        <v>17</v>
      </c>
      <c r="D58" s="15"/>
      <c r="E58" s="22"/>
      <c r="F58" s="22"/>
      <c r="G58" s="22">
        <v>35000</v>
      </c>
      <c r="H58" s="318"/>
      <c r="I58" s="41">
        <f>G58*H58</f>
        <v>0</v>
      </c>
      <c r="J58" s="187"/>
      <c r="K58" s="283"/>
    </row>
    <row r="59" spans="1:11">
      <c r="A59" s="236"/>
      <c r="B59" s="170"/>
      <c r="C59" s="170"/>
      <c r="D59" s="16"/>
      <c r="E59" s="16"/>
      <c r="F59" s="16"/>
      <c r="G59" s="16"/>
      <c r="H59" s="189"/>
      <c r="I59" s="200"/>
      <c r="J59" s="188"/>
      <c r="K59" s="284"/>
    </row>
    <row r="60" spans="1:11" ht="60" customHeight="1">
      <c r="A60" s="347">
        <v>3</v>
      </c>
      <c r="B60" s="348"/>
      <c r="C60" s="367" t="s">
        <v>39</v>
      </c>
      <c r="D60" s="11"/>
      <c r="E60" s="12"/>
      <c r="F60" s="12"/>
      <c r="G60" s="12"/>
      <c r="H60" s="28"/>
      <c r="I60" s="28"/>
      <c r="J60" s="185"/>
      <c r="K60" s="282"/>
    </row>
    <row r="61" spans="1:11">
      <c r="A61" s="347"/>
      <c r="B61" s="348"/>
      <c r="C61" s="368"/>
      <c r="D61" s="11" t="s">
        <v>4</v>
      </c>
      <c r="E61" s="12">
        <v>5</v>
      </c>
      <c r="F61" s="12">
        <v>78</v>
      </c>
      <c r="G61" s="42">
        <f>E61*F61</f>
        <v>390</v>
      </c>
      <c r="H61" s="29"/>
      <c r="I61" s="29"/>
      <c r="J61" s="187"/>
      <c r="K61" s="283"/>
    </row>
    <row r="62" spans="1:11" ht="60" customHeight="1">
      <c r="A62" s="347"/>
      <c r="B62" s="348"/>
      <c r="C62" s="367" t="s">
        <v>40</v>
      </c>
      <c r="D62" s="11"/>
      <c r="E62" s="12"/>
      <c r="F62" s="12"/>
      <c r="G62" s="43"/>
      <c r="H62" s="28"/>
      <c r="I62" s="198"/>
      <c r="J62" s="237"/>
      <c r="K62" s="282"/>
    </row>
    <row r="63" spans="1:11">
      <c r="A63" s="347"/>
      <c r="B63" s="348"/>
      <c r="C63" s="368"/>
      <c r="D63" s="11" t="s">
        <v>4</v>
      </c>
      <c r="E63" s="12">
        <v>5</v>
      </c>
      <c r="F63" s="12">
        <v>78</v>
      </c>
      <c r="G63" s="42">
        <f>E63*F63</f>
        <v>390</v>
      </c>
      <c r="H63" s="29"/>
      <c r="I63" s="199"/>
      <c r="J63" s="238"/>
      <c r="K63" s="283"/>
    </row>
    <row r="64" spans="1:11" ht="45" customHeight="1">
      <c r="A64" s="347"/>
      <c r="B64" s="348"/>
      <c r="C64" s="366" t="s">
        <v>41</v>
      </c>
      <c r="D64" s="17"/>
      <c r="E64" s="18"/>
      <c r="F64" s="18"/>
      <c r="G64" s="44"/>
      <c r="H64" s="28"/>
      <c r="I64" s="198"/>
      <c r="J64" s="237"/>
      <c r="K64" s="282"/>
    </row>
    <row r="65" spans="1:12">
      <c r="A65" s="347"/>
      <c r="B65" s="348"/>
      <c r="C65" s="366"/>
      <c r="D65" s="17" t="s">
        <v>4</v>
      </c>
      <c r="E65" s="18">
        <v>5</v>
      </c>
      <c r="F65" s="18">
        <v>78</v>
      </c>
      <c r="G65" s="44">
        <f>E65*F65</f>
        <v>390</v>
      </c>
      <c r="H65" s="28"/>
      <c r="I65" s="198"/>
      <c r="J65" s="237"/>
      <c r="K65" s="282"/>
    </row>
    <row r="66" spans="1:12" ht="45" customHeight="1">
      <c r="A66" s="347"/>
      <c r="B66" s="348"/>
      <c r="C66" s="366" t="s">
        <v>42</v>
      </c>
      <c r="D66" s="17"/>
      <c r="E66" s="18"/>
      <c r="F66" s="25"/>
      <c r="G66" s="45"/>
      <c r="H66" s="28"/>
      <c r="I66" s="198"/>
      <c r="J66" s="237"/>
      <c r="K66" s="282"/>
    </row>
    <row r="67" spans="1:12" ht="15" customHeight="1">
      <c r="A67" s="347"/>
      <c r="B67" s="348"/>
      <c r="C67" s="366"/>
      <c r="D67" s="17" t="s">
        <v>4</v>
      </c>
      <c r="E67" s="18">
        <v>5</v>
      </c>
      <c r="F67" s="18">
        <v>78</v>
      </c>
      <c r="G67" s="44">
        <f>E67*F67</f>
        <v>390</v>
      </c>
      <c r="H67" s="28"/>
      <c r="I67" s="198"/>
      <c r="J67" s="237"/>
      <c r="K67" s="282"/>
    </row>
    <row r="68" spans="1:12" ht="45" customHeight="1">
      <c r="A68" s="347"/>
      <c r="B68" s="348"/>
      <c r="C68" s="367" t="s">
        <v>43</v>
      </c>
      <c r="D68" s="17"/>
      <c r="E68" s="18"/>
      <c r="F68" s="25"/>
      <c r="G68" s="45"/>
      <c r="H68" s="28"/>
      <c r="I68" s="198"/>
      <c r="J68" s="237"/>
      <c r="K68" s="282"/>
    </row>
    <row r="69" spans="1:12" ht="15" customHeight="1">
      <c r="A69" s="347"/>
      <c r="B69" s="348"/>
      <c r="C69" s="368"/>
      <c r="D69" s="17" t="s">
        <v>4</v>
      </c>
      <c r="E69" s="18">
        <v>5</v>
      </c>
      <c r="F69" s="18">
        <v>78</v>
      </c>
      <c r="G69" s="44">
        <f>E69*F69</f>
        <v>390</v>
      </c>
      <c r="H69" s="28"/>
      <c r="I69" s="198"/>
      <c r="J69" s="237"/>
      <c r="K69" s="282"/>
    </row>
    <row r="70" spans="1:12" ht="45" customHeight="1">
      <c r="A70" s="347"/>
      <c r="B70" s="348"/>
      <c r="C70" s="367" t="s">
        <v>44</v>
      </c>
      <c r="D70" s="17"/>
      <c r="E70" s="18"/>
      <c r="F70" s="25"/>
      <c r="G70" s="45"/>
      <c r="H70" s="28"/>
      <c r="I70" s="198"/>
      <c r="J70" s="237"/>
      <c r="K70" s="282"/>
    </row>
    <row r="71" spans="1:12" ht="15" customHeight="1">
      <c r="A71" s="347"/>
      <c r="B71" s="348"/>
      <c r="C71" s="368"/>
      <c r="D71" s="17" t="s">
        <v>4</v>
      </c>
      <c r="E71" s="18">
        <v>5</v>
      </c>
      <c r="F71" s="18">
        <v>78</v>
      </c>
      <c r="G71" s="44">
        <f>E71*F71</f>
        <v>390</v>
      </c>
      <c r="H71" s="28"/>
      <c r="I71" s="198"/>
      <c r="J71" s="237"/>
      <c r="K71" s="282"/>
    </row>
    <row r="72" spans="1:12" ht="75" customHeight="1">
      <c r="A72" s="347"/>
      <c r="B72" s="348"/>
      <c r="C72" s="367" t="s">
        <v>45</v>
      </c>
      <c r="D72" s="17"/>
      <c r="E72" s="18"/>
      <c r="F72" s="25"/>
      <c r="G72" s="45"/>
      <c r="H72" s="28"/>
      <c r="I72" s="198"/>
      <c r="J72" s="237"/>
      <c r="K72" s="282"/>
    </row>
    <row r="73" spans="1:12" ht="15" customHeight="1">
      <c r="A73" s="347"/>
      <c r="B73" s="348"/>
      <c r="C73" s="368"/>
      <c r="D73" s="17" t="s">
        <v>4</v>
      </c>
      <c r="E73" s="18">
        <v>5</v>
      </c>
      <c r="F73" s="18" t="s">
        <v>46</v>
      </c>
      <c r="G73" s="44">
        <v>18720</v>
      </c>
      <c r="H73" s="28"/>
      <c r="I73" s="198"/>
      <c r="J73" s="237"/>
      <c r="K73" s="282"/>
    </row>
    <row r="74" spans="1:12" s="86" customFormat="1" ht="15" customHeight="1">
      <c r="A74" s="46"/>
      <c r="B74" s="47"/>
      <c r="C74" s="121"/>
      <c r="D74" s="37"/>
      <c r="E74" s="38"/>
      <c r="F74" s="38" t="s">
        <v>30</v>
      </c>
      <c r="G74" s="18">
        <f>SUM(G61:G73)</f>
        <v>21060</v>
      </c>
      <c r="H74" s="318"/>
      <c r="I74" s="201">
        <f>G74*H74</f>
        <v>0</v>
      </c>
      <c r="J74" s="239"/>
      <c r="K74" s="285"/>
      <c r="L74" s="278"/>
    </row>
    <row r="75" spans="1:12" ht="15" customHeight="1">
      <c r="A75" s="240"/>
      <c r="B75" s="1"/>
      <c r="C75" s="90"/>
      <c r="D75" s="19"/>
      <c r="E75" s="20"/>
      <c r="F75" s="20"/>
      <c r="G75" s="26"/>
      <c r="H75" s="34"/>
      <c r="I75" s="34"/>
      <c r="J75" s="237"/>
      <c r="K75" s="282"/>
    </row>
    <row r="76" spans="1:12" ht="120" customHeight="1">
      <c r="A76" s="347">
        <v>4</v>
      </c>
      <c r="B76" s="348"/>
      <c r="C76" s="83" t="s">
        <v>47</v>
      </c>
      <c r="D76" s="17"/>
      <c r="E76" s="18"/>
      <c r="F76" s="25"/>
      <c r="G76" s="25"/>
      <c r="H76" s="28"/>
      <c r="I76" s="198"/>
      <c r="J76" s="237"/>
      <c r="K76" s="282"/>
    </row>
    <row r="77" spans="1:12" ht="15" customHeight="1">
      <c r="A77" s="347"/>
      <c r="B77" s="348"/>
      <c r="C77" s="122"/>
      <c r="D77" s="17" t="s">
        <v>4</v>
      </c>
      <c r="E77" s="18">
        <v>5</v>
      </c>
      <c r="F77" s="18">
        <v>40</v>
      </c>
      <c r="G77" s="18">
        <f>E77*F77</f>
        <v>200</v>
      </c>
      <c r="H77" s="318"/>
      <c r="I77" s="201">
        <f>G77*H77</f>
        <v>0</v>
      </c>
      <c r="J77" s="238"/>
      <c r="K77" s="283"/>
    </row>
    <row r="78" spans="1:12" ht="15" customHeight="1">
      <c r="A78" s="240"/>
      <c r="B78" s="1"/>
      <c r="C78" s="90"/>
      <c r="D78" s="19"/>
      <c r="E78" s="20"/>
      <c r="F78" s="20"/>
      <c r="G78" s="26"/>
      <c r="H78" s="34"/>
      <c r="I78" s="34"/>
      <c r="J78" s="237"/>
      <c r="K78" s="282"/>
    </row>
    <row r="79" spans="1:12" ht="75" customHeight="1">
      <c r="A79" s="347">
        <v>5</v>
      </c>
      <c r="B79" s="348"/>
      <c r="C79" s="83" t="s">
        <v>48</v>
      </c>
      <c r="D79" s="17"/>
      <c r="E79" s="18"/>
      <c r="F79" s="25"/>
      <c r="G79" s="25"/>
      <c r="H79" s="28"/>
      <c r="I79" s="198"/>
      <c r="J79" s="237"/>
      <c r="K79" s="282"/>
    </row>
    <row r="80" spans="1:12" s="86" customFormat="1" ht="15" customHeight="1">
      <c r="A80" s="347"/>
      <c r="B80" s="348"/>
      <c r="C80" s="89"/>
      <c r="D80" s="17" t="s">
        <v>4</v>
      </c>
      <c r="E80" s="18">
        <v>5</v>
      </c>
      <c r="F80" s="18">
        <v>156</v>
      </c>
      <c r="G80" s="18">
        <f>E80*F80</f>
        <v>780</v>
      </c>
      <c r="H80" s="318"/>
      <c r="I80" s="201">
        <f>G80*H80</f>
        <v>0</v>
      </c>
      <c r="J80" s="239"/>
      <c r="K80" s="285"/>
      <c r="L80" s="278"/>
    </row>
    <row r="81" spans="1:12" ht="15" customHeight="1">
      <c r="A81" s="240"/>
      <c r="B81" s="1"/>
      <c r="C81" s="90"/>
      <c r="D81" s="19"/>
      <c r="E81" s="20"/>
      <c r="F81" s="20"/>
      <c r="G81" s="26"/>
      <c r="H81" s="34"/>
      <c r="I81" s="34"/>
      <c r="J81" s="237"/>
      <c r="K81" s="282"/>
    </row>
    <row r="82" spans="1:12" ht="60" customHeight="1">
      <c r="A82" s="347">
        <v>6</v>
      </c>
      <c r="B82" s="348"/>
      <c r="C82" s="83" t="s">
        <v>49</v>
      </c>
      <c r="D82" s="17"/>
      <c r="E82" s="18"/>
      <c r="F82" s="25"/>
      <c r="G82" s="25"/>
      <c r="H82" s="28"/>
      <c r="I82" s="198"/>
      <c r="J82" s="237"/>
      <c r="K82" s="282"/>
    </row>
    <row r="83" spans="1:12" s="86" customFormat="1" ht="15" customHeight="1">
      <c r="A83" s="347"/>
      <c r="B83" s="348"/>
      <c r="C83" s="89"/>
      <c r="D83" s="17" t="s">
        <v>4</v>
      </c>
      <c r="E83" s="18">
        <v>5</v>
      </c>
      <c r="F83" s="18">
        <v>78</v>
      </c>
      <c r="G83" s="18">
        <f>E83*F83</f>
        <v>390</v>
      </c>
      <c r="H83" s="318"/>
      <c r="I83" s="201">
        <f>G83*H83</f>
        <v>0</v>
      </c>
      <c r="J83" s="239"/>
      <c r="K83" s="285"/>
      <c r="L83" s="278"/>
    </row>
    <row r="84" spans="1:12" ht="15" customHeight="1">
      <c r="A84" s="240"/>
      <c r="B84" s="1"/>
      <c r="C84" s="90"/>
      <c r="D84" s="19"/>
      <c r="E84" s="20"/>
      <c r="F84" s="20"/>
      <c r="G84" s="26"/>
      <c r="H84" s="34"/>
      <c r="I84" s="34"/>
      <c r="J84" s="237"/>
      <c r="K84" s="282"/>
    </row>
    <row r="85" spans="1:12" ht="45" customHeight="1">
      <c r="A85" s="347">
        <v>7</v>
      </c>
      <c r="B85" s="348"/>
      <c r="C85" s="83" t="s">
        <v>50</v>
      </c>
      <c r="D85" s="17"/>
      <c r="E85" s="18"/>
      <c r="F85" s="25"/>
      <c r="G85" s="25"/>
      <c r="H85" s="28"/>
      <c r="I85" s="198"/>
      <c r="J85" s="237"/>
      <c r="K85" s="282"/>
    </row>
    <row r="86" spans="1:12" s="86" customFormat="1" ht="15" customHeight="1">
      <c r="A86" s="347"/>
      <c r="B86" s="348"/>
      <c r="C86" s="89"/>
      <c r="D86" s="17" t="s">
        <v>4</v>
      </c>
      <c r="E86" s="18">
        <v>5</v>
      </c>
      <c r="F86" s="18">
        <v>12</v>
      </c>
      <c r="G86" s="18">
        <f>E86*F86</f>
        <v>60</v>
      </c>
      <c r="H86" s="318"/>
      <c r="I86" s="201">
        <f>G86*H86</f>
        <v>0</v>
      </c>
      <c r="J86" s="239"/>
      <c r="K86" s="285"/>
      <c r="L86" s="278"/>
    </row>
    <row r="87" spans="1:12" ht="15" customHeight="1">
      <c r="A87" s="240"/>
      <c r="B87" s="1"/>
      <c r="C87" s="90"/>
      <c r="D87" s="19"/>
      <c r="E87" s="20"/>
      <c r="F87" s="20"/>
      <c r="G87" s="26"/>
      <c r="H87" s="34"/>
      <c r="I87" s="34"/>
      <c r="J87" s="237"/>
      <c r="K87" s="282"/>
    </row>
    <row r="88" spans="1:12" ht="60" customHeight="1">
      <c r="A88" s="347">
        <v>8</v>
      </c>
      <c r="B88" s="348"/>
      <c r="C88" s="83" t="s">
        <v>51</v>
      </c>
      <c r="D88" s="17"/>
      <c r="E88" s="18"/>
      <c r="F88" s="25"/>
      <c r="G88" s="25"/>
      <c r="H88" s="28"/>
      <c r="I88" s="198"/>
      <c r="J88" s="237"/>
      <c r="K88" s="282"/>
    </row>
    <row r="89" spans="1:12" s="86" customFormat="1" ht="15" customHeight="1">
      <c r="A89" s="347"/>
      <c r="B89" s="348"/>
      <c r="C89" s="89"/>
      <c r="D89" s="17" t="s">
        <v>4</v>
      </c>
      <c r="E89" s="18">
        <v>5</v>
      </c>
      <c r="F89" s="18">
        <v>48</v>
      </c>
      <c r="G89" s="18">
        <f>E89*F89</f>
        <v>240</v>
      </c>
      <c r="H89" s="318"/>
      <c r="I89" s="201">
        <f>G89*H89</f>
        <v>0</v>
      </c>
      <c r="J89" s="239"/>
      <c r="K89" s="285"/>
      <c r="L89" s="278"/>
    </row>
    <row r="90" spans="1:12" ht="15" customHeight="1">
      <c r="A90" s="240"/>
      <c r="B90" s="1"/>
      <c r="C90" s="90"/>
      <c r="D90" s="19"/>
      <c r="E90" s="20"/>
      <c r="F90" s="20"/>
      <c r="G90" s="26"/>
      <c r="H90" s="34"/>
      <c r="I90" s="34"/>
      <c r="J90" s="237"/>
      <c r="K90" s="282"/>
    </row>
    <row r="91" spans="1:12" ht="135" customHeight="1">
      <c r="A91" s="347">
        <v>9</v>
      </c>
      <c r="B91" s="348"/>
      <c r="C91" s="83" t="s">
        <v>52</v>
      </c>
      <c r="D91" s="17"/>
      <c r="E91" s="18"/>
      <c r="F91" s="25"/>
      <c r="G91" s="25"/>
      <c r="H91" s="28"/>
      <c r="I91" s="198"/>
      <c r="J91" s="237"/>
      <c r="K91" s="282"/>
    </row>
    <row r="92" spans="1:12" s="86" customFormat="1" ht="15" customHeight="1">
      <c r="A92" s="347"/>
      <c r="B92" s="348"/>
      <c r="C92" s="89"/>
      <c r="D92" s="17" t="s">
        <v>4</v>
      </c>
      <c r="E92" s="18">
        <v>2</v>
      </c>
      <c r="F92" s="18">
        <v>8</v>
      </c>
      <c r="G92" s="18">
        <f>E92*F92</f>
        <v>16</v>
      </c>
      <c r="H92" s="318"/>
      <c r="I92" s="201">
        <f>G92*H92</f>
        <v>0</v>
      </c>
      <c r="J92" s="239"/>
      <c r="K92" s="285"/>
      <c r="L92" s="278"/>
    </row>
    <row r="93" spans="1:12" ht="15" customHeight="1">
      <c r="A93" s="240"/>
      <c r="B93" s="1"/>
      <c r="C93" s="90"/>
      <c r="D93" s="19"/>
      <c r="E93" s="20"/>
      <c r="F93" s="20"/>
      <c r="G93" s="26"/>
      <c r="H93" s="34"/>
      <c r="I93" s="34"/>
      <c r="J93" s="237"/>
      <c r="K93" s="282"/>
    </row>
    <row r="94" spans="1:12" ht="15.75">
      <c r="A94" s="99"/>
      <c r="B94" s="100"/>
      <c r="C94" s="123"/>
      <c r="D94" s="101"/>
      <c r="E94" s="24"/>
      <c r="F94" s="24"/>
      <c r="G94" s="24"/>
      <c r="H94" s="33"/>
      <c r="I94" s="199"/>
      <c r="J94" s="238"/>
      <c r="K94" s="286"/>
    </row>
    <row r="95" spans="1:12" ht="15" customHeight="1">
      <c r="A95" s="240"/>
      <c r="B95" s="1"/>
      <c r="C95" s="90"/>
      <c r="D95" s="19"/>
      <c r="E95" s="20"/>
      <c r="F95" s="20"/>
      <c r="G95" s="26"/>
      <c r="H95" s="34"/>
      <c r="I95" s="34"/>
      <c r="J95" s="237"/>
      <c r="K95" s="282"/>
    </row>
    <row r="96" spans="1:12" ht="90" customHeight="1">
      <c r="A96" s="347">
        <v>10</v>
      </c>
      <c r="B96" s="348"/>
      <c r="C96" s="83" t="s">
        <v>53</v>
      </c>
      <c r="D96" s="17"/>
      <c r="E96" s="18"/>
      <c r="F96" s="25"/>
      <c r="G96" s="25"/>
      <c r="H96" s="28"/>
      <c r="I96" s="198"/>
      <c r="J96" s="237"/>
      <c r="K96" s="282"/>
    </row>
    <row r="97" spans="1:12" s="86" customFormat="1" ht="15" customHeight="1">
      <c r="A97" s="347"/>
      <c r="B97" s="348"/>
      <c r="C97" s="89"/>
      <c r="D97" s="17" t="s">
        <v>4</v>
      </c>
      <c r="E97" s="18">
        <v>2</v>
      </c>
      <c r="F97" s="18">
        <v>8</v>
      </c>
      <c r="G97" s="18">
        <f>E97*F97</f>
        <v>16</v>
      </c>
      <c r="H97" s="318"/>
      <c r="I97" s="201">
        <f>G97*H97</f>
        <v>0</v>
      </c>
      <c r="J97" s="239"/>
      <c r="K97" s="285"/>
      <c r="L97" s="278"/>
    </row>
    <row r="98" spans="1:12" ht="15" customHeight="1">
      <c r="A98" s="240"/>
      <c r="B98" s="1"/>
      <c r="C98" s="90"/>
      <c r="D98" s="19"/>
      <c r="E98" s="20"/>
      <c r="F98" s="20"/>
      <c r="G98" s="26"/>
      <c r="H98" s="34"/>
      <c r="I98" s="34"/>
      <c r="J98" s="237"/>
      <c r="K98" s="282"/>
    </row>
    <row r="99" spans="1:12" ht="90" customHeight="1">
      <c r="A99" s="347">
        <v>11</v>
      </c>
      <c r="B99" s="348"/>
      <c r="C99" s="83" t="s">
        <v>58</v>
      </c>
      <c r="D99" s="17"/>
      <c r="E99" s="18"/>
      <c r="F99" s="25"/>
      <c r="G99" s="25"/>
      <c r="H99" s="28"/>
      <c r="I99" s="198"/>
      <c r="J99" s="237"/>
      <c r="K99" s="282"/>
    </row>
    <row r="100" spans="1:12" s="86" customFormat="1" ht="15" customHeight="1">
      <c r="A100" s="347"/>
      <c r="B100" s="348"/>
      <c r="C100" s="89"/>
      <c r="D100" s="17" t="s">
        <v>4</v>
      </c>
      <c r="E100" s="18">
        <v>2</v>
      </c>
      <c r="F100" s="18">
        <v>8</v>
      </c>
      <c r="G100" s="18">
        <f>E100*F100</f>
        <v>16</v>
      </c>
      <c r="H100" s="318"/>
      <c r="I100" s="201">
        <f>G100*H100</f>
        <v>0</v>
      </c>
      <c r="J100" s="239"/>
      <c r="K100" s="285"/>
      <c r="L100" s="278"/>
    </row>
    <row r="101" spans="1:12" ht="15" customHeight="1">
      <c r="A101" s="240"/>
      <c r="B101" s="1"/>
      <c r="C101" s="90"/>
      <c r="D101" s="19"/>
      <c r="E101" s="20"/>
      <c r="F101" s="20"/>
      <c r="G101" s="26"/>
      <c r="H101" s="34"/>
      <c r="I101" s="34"/>
      <c r="J101" s="237"/>
      <c r="K101" s="282"/>
    </row>
    <row r="102" spans="1:12" ht="90" customHeight="1">
      <c r="A102" s="347">
        <v>12</v>
      </c>
      <c r="B102" s="348"/>
      <c r="C102" s="83" t="s">
        <v>54</v>
      </c>
      <c r="D102" s="17"/>
      <c r="E102" s="18"/>
      <c r="F102" s="25"/>
      <c r="G102" s="25"/>
      <c r="H102" s="28"/>
      <c r="I102" s="198"/>
      <c r="J102" s="237"/>
      <c r="K102" s="282"/>
    </row>
    <row r="103" spans="1:12" s="86" customFormat="1" ht="15" customHeight="1">
      <c r="A103" s="347"/>
      <c r="B103" s="348"/>
      <c r="C103" s="89"/>
      <c r="D103" s="17" t="s">
        <v>4</v>
      </c>
      <c r="E103" s="18">
        <v>2</v>
      </c>
      <c r="F103" s="18">
        <v>8</v>
      </c>
      <c r="G103" s="18">
        <f>E103*F103</f>
        <v>16</v>
      </c>
      <c r="H103" s="318"/>
      <c r="I103" s="201">
        <f>G103*H103</f>
        <v>0</v>
      </c>
      <c r="J103" s="239"/>
      <c r="K103" s="285"/>
      <c r="L103" s="278"/>
    </row>
    <row r="104" spans="1:12" ht="15" customHeight="1">
      <c r="A104" s="240"/>
      <c r="B104" s="1"/>
      <c r="C104" s="90"/>
      <c r="D104" s="19"/>
      <c r="E104" s="20"/>
      <c r="F104" s="20"/>
      <c r="G104" s="26"/>
      <c r="H104" s="34"/>
      <c r="I104" s="34"/>
      <c r="J104" s="237"/>
      <c r="K104" s="282"/>
    </row>
    <row r="105" spans="1:12" ht="135" customHeight="1">
      <c r="A105" s="347">
        <v>13</v>
      </c>
      <c r="B105" s="348"/>
      <c r="C105" s="83" t="s">
        <v>57</v>
      </c>
      <c r="D105" s="17"/>
      <c r="E105" s="18"/>
      <c r="F105" s="25"/>
      <c r="G105" s="25"/>
      <c r="H105" s="28"/>
      <c r="I105" s="198"/>
      <c r="J105" s="237"/>
      <c r="K105" s="282"/>
    </row>
    <row r="106" spans="1:12" s="86" customFormat="1" ht="15" customHeight="1">
      <c r="A106" s="347"/>
      <c r="B106" s="348"/>
      <c r="C106" s="89"/>
      <c r="D106" s="17" t="s">
        <v>4</v>
      </c>
      <c r="E106" s="18">
        <v>2</v>
      </c>
      <c r="F106" s="18">
        <v>8</v>
      </c>
      <c r="G106" s="18">
        <f>E106*F106</f>
        <v>16</v>
      </c>
      <c r="H106" s="318"/>
      <c r="I106" s="201">
        <f>G106*H106</f>
        <v>0</v>
      </c>
      <c r="J106" s="239"/>
      <c r="K106" s="285"/>
      <c r="L106" s="278"/>
    </row>
    <row r="107" spans="1:12" ht="15" customHeight="1">
      <c r="A107" s="240"/>
      <c r="B107" s="1"/>
      <c r="C107" s="90"/>
      <c r="D107" s="19"/>
      <c r="E107" s="20"/>
      <c r="F107" s="20"/>
      <c r="G107" s="26"/>
      <c r="H107" s="34"/>
      <c r="I107" s="34"/>
      <c r="J107" s="237"/>
      <c r="K107" s="282"/>
    </row>
    <row r="108" spans="1:12" ht="90" customHeight="1">
      <c r="A108" s="347">
        <v>14</v>
      </c>
      <c r="B108" s="348"/>
      <c r="C108" s="83" t="s">
        <v>56</v>
      </c>
      <c r="D108" s="17"/>
      <c r="E108" s="18"/>
      <c r="F108" s="25"/>
      <c r="G108" s="25"/>
      <c r="H108" s="28"/>
      <c r="I108" s="198"/>
      <c r="J108" s="237"/>
      <c r="K108" s="282"/>
    </row>
    <row r="109" spans="1:12" s="86" customFormat="1" ht="15" customHeight="1">
      <c r="A109" s="347"/>
      <c r="B109" s="348"/>
      <c r="C109" s="89"/>
      <c r="D109" s="17" t="s">
        <v>4</v>
      </c>
      <c r="E109" s="18">
        <v>2</v>
      </c>
      <c r="F109" s="18">
        <v>8</v>
      </c>
      <c r="G109" s="18">
        <f>E109*F109</f>
        <v>16</v>
      </c>
      <c r="H109" s="318"/>
      <c r="I109" s="201">
        <f>G109*H109</f>
        <v>0</v>
      </c>
      <c r="J109" s="239"/>
      <c r="K109" s="285"/>
      <c r="L109" s="278"/>
    </row>
    <row r="110" spans="1:12" ht="15" customHeight="1">
      <c r="A110" s="240"/>
      <c r="B110" s="1"/>
      <c r="C110" s="90"/>
      <c r="D110" s="19"/>
      <c r="E110" s="20"/>
      <c r="F110" s="20"/>
      <c r="G110" s="26"/>
      <c r="H110" s="34"/>
      <c r="I110" s="34"/>
      <c r="J110" s="237"/>
      <c r="K110" s="282"/>
    </row>
    <row r="111" spans="1:12" ht="90" customHeight="1">
      <c r="A111" s="347">
        <v>15</v>
      </c>
      <c r="B111" s="348"/>
      <c r="C111" s="83" t="s">
        <v>55</v>
      </c>
      <c r="D111" s="17"/>
      <c r="E111" s="18"/>
      <c r="F111" s="25"/>
      <c r="G111" s="25"/>
      <c r="H111" s="28"/>
      <c r="I111" s="198"/>
      <c r="J111" s="237"/>
      <c r="K111" s="282"/>
    </row>
    <row r="112" spans="1:12" s="86" customFormat="1" ht="15" customHeight="1">
      <c r="A112" s="347"/>
      <c r="B112" s="348"/>
      <c r="C112" s="89"/>
      <c r="D112" s="17" t="s">
        <v>4</v>
      </c>
      <c r="E112" s="18">
        <v>2</v>
      </c>
      <c r="F112" s="18">
        <v>8</v>
      </c>
      <c r="G112" s="18">
        <f>E112*F112</f>
        <v>16</v>
      </c>
      <c r="H112" s="318"/>
      <c r="I112" s="201">
        <f>G112*H112</f>
        <v>0</v>
      </c>
      <c r="J112" s="239"/>
      <c r="K112" s="285"/>
      <c r="L112" s="278"/>
    </row>
    <row r="113" spans="1:12" ht="15" customHeight="1">
      <c r="A113" s="240"/>
      <c r="B113" s="1"/>
      <c r="C113" s="90"/>
      <c r="D113" s="19"/>
      <c r="E113" s="20"/>
      <c r="F113" s="20"/>
      <c r="G113" s="26"/>
      <c r="H113" s="34"/>
      <c r="I113" s="34"/>
      <c r="J113" s="237"/>
      <c r="K113" s="282"/>
    </row>
    <row r="114" spans="1:12" ht="90" customHeight="1">
      <c r="A114" s="347">
        <v>16</v>
      </c>
      <c r="B114" s="348"/>
      <c r="C114" s="83" t="s">
        <v>59</v>
      </c>
      <c r="D114" s="17"/>
      <c r="E114" s="18"/>
      <c r="F114" s="25"/>
      <c r="G114" s="25"/>
      <c r="H114" s="28"/>
      <c r="I114" s="198"/>
      <c r="J114" s="237"/>
      <c r="K114" s="282"/>
    </row>
    <row r="115" spans="1:12" s="86" customFormat="1" ht="15" customHeight="1">
      <c r="A115" s="347"/>
      <c r="B115" s="348"/>
      <c r="C115" s="89"/>
      <c r="D115" s="17" t="s">
        <v>4</v>
      </c>
      <c r="E115" s="18">
        <v>2</v>
      </c>
      <c r="F115" s="18">
        <v>8</v>
      </c>
      <c r="G115" s="18">
        <f>E115*F115</f>
        <v>16</v>
      </c>
      <c r="H115" s="318"/>
      <c r="I115" s="201">
        <f>G115*H115</f>
        <v>0</v>
      </c>
      <c r="J115" s="239"/>
      <c r="K115" s="285"/>
      <c r="L115" s="278"/>
    </row>
    <row r="116" spans="1:12" ht="15" customHeight="1">
      <c r="A116" s="240"/>
      <c r="B116" s="1"/>
      <c r="C116" s="90"/>
      <c r="D116" s="19"/>
      <c r="E116" s="20"/>
      <c r="F116" s="20"/>
      <c r="G116" s="26"/>
      <c r="H116" s="34"/>
      <c r="I116" s="34"/>
      <c r="J116" s="237"/>
      <c r="K116" s="282"/>
    </row>
    <row r="117" spans="1:12" ht="45" customHeight="1">
      <c r="A117" s="347">
        <v>17</v>
      </c>
      <c r="B117" s="348"/>
      <c r="C117" s="83" t="s">
        <v>60</v>
      </c>
      <c r="D117" s="17"/>
      <c r="E117" s="18"/>
      <c r="F117" s="25"/>
      <c r="G117" s="25"/>
      <c r="H117" s="28"/>
      <c r="I117" s="198"/>
      <c r="J117" s="237"/>
      <c r="K117" s="282"/>
    </row>
    <row r="118" spans="1:12" s="86" customFormat="1" ht="15" customHeight="1">
      <c r="A118" s="347"/>
      <c r="B118" s="348"/>
      <c r="C118" s="89"/>
      <c r="D118" s="17" t="s">
        <v>4</v>
      </c>
      <c r="E118" s="18">
        <v>2</v>
      </c>
      <c r="F118" s="18">
        <v>8</v>
      </c>
      <c r="G118" s="18">
        <f>E118*F118</f>
        <v>16</v>
      </c>
      <c r="H118" s="318"/>
      <c r="I118" s="201">
        <f>G118*H118</f>
        <v>0</v>
      </c>
      <c r="J118" s="239"/>
      <c r="K118" s="282"/>
      <c r="L118" s="278"/>
    </row>
    <row r="119" spans="1:12" s="86" customFormat="1" ht="15" customHeight="1">
      <c r="A119" s="240"/>
      <c r="B119" s="1"/>
      <c r="C119" s="124"/>
      <c r="D119" s="48"/>
      <c r="E119" s="49"/>
      <c r="F119" s="49"/>
      <c r="G119" s="49"/>
      <c r="H119" s="50"/>
      <c r="I119" s="51"/>
      <c r="J119" s="239"/>
      <c r="K119" s="282"/>
      <c r="L119" s="278"/>
    </row>
    <row r="120" spans="1:12" ht="15.75">
      <c r="A120" s="99"/>
      <c r="B120" s="100"/>
      <c r="C120" s="123"/>
      <c r="D120" s="101"/>
      <c r="E120" s="24"/>
      <c r="F120" s="24"/>
      <c r="G120" s="24"/>
      <c r="H120" s="33"/>
      <c r="I120" s="199"/>
      <c r="J120" s="238"/>
      <c r="K120" s="282"/>
    </row>
    <row r="121" spans="1:12" s="86" customFormat="1" ht="15" customHeight="1">
      <c r="A121" s="240"/>
      <c r="B121" s="1"/>
      <c r="C121" s="124"/>
      <c r="D121" s="48"/>
      <c r="E121" s="49"/>
      <c r="F121" s="49"/>
      <c r="G121" s="49"/>
      <c r="H121" s="50"/>
      <c r="I121" s="51"/>
      <c r="J121" s="239"/>
      <c r="K121" s="282"/>
      <c r="L121" s="278"/>
    </row>
    <row r="122" spans="1:12" ht="75" customHeight="1">
      <c r="A122" s="347">
        <v>18</v>
      </c>
      <c r="B122" s="348"/>
      <c r="C122" s="83" t="s">
        <v>61</v>
      </c>
      <c r="D122" s="17"/>
      <c r="E122" s="18"/>
      <c r="F122" s="25"/>
      <c r="G122" s="25"/>
      <c r="H122" s="28"/>
      <c r="I122" s="198"/>
      <c r="J122" s="237"/>
      <c r="K122" s="282"/>
    </row>
    <row r="123" spans="1:12" s="86" customFormat="1" ht="15" customHeight="1">
      <c r="A123" s="347"/>
      <c r="B123" s="348"/>
      <c r="C123" s="89"/>
      <c r="D123" s="17" t="s">
        <v>4</v>
      </c>
      <c r="E123" s="18">
        <v>2</v>
      </c>
      <c r="F123" s="18">
        <v>1</v>
      </c>
      <c r="G123" s="18">
        <v>2</v>
      </c>
      <c r="H123" s="318"/>
      <c r="I123" s="201">
        <f>G123*H123</f>
        <v>0</v>
      </c>
      <c r="J123" s="239"/>
      <c r="K123" s="282"/>
      <c r="L123" s="278"/>
    </row>
    <row r="124" spans="1:12" ht="15" customHeight="1">
      <c r="A124" s="240"/>
      <c r="B124" s="1"/>
      <c r="C124" s="90"/>
      <c r="D124" s="19"/>
      <c r="E124" s="20"/>
      <c r="F124" s="20"/>
      <c r="G124" s="26"/>
      <c r="H124" s="34"/>
      <c r="I124" s="34"/>
      <c r="J124" s="237"/>
      <c r="K124" s="282"/>
    </row>
    <row r="125" spans="1:12" ht="75" customHeight="1">
      <c r="A125" s="347">
        <v>19</v>
      </c>
      <c r="B125" s="348"/>
      <c r="C125" s="83" t="s">
        <v>62</v>
      </c>
      <c r="D125" s="17"/>
      <c r="E125" s="18"/>
      <c r="F125" s="25"/>
      <c r="G125" s="25"/>
      <c r="H125" s="28"/>
      <c r="I125" s="198"/>
      <c r="J125" s="237"/>
      <c r="K125" s="282"/>
    </row>
    <row r="126" spans="1:12" s="86" customFormat="1" ht="15" customHeight="1">
      <c r="A126" s="347"/>
      <c r="B126" s="348"/>
      <c r="C126" s="89"/>
      <c r="D126" s="17" t="s">
        <v>4</v>
      </c>
      <c r="E126" s="18">
        <v>2</v>
      </c>
      <c r="F126" s="18">
        <v>16</v>
      </c>
      <c r="G126" s="18">
        <f>E126*F126</f>
        <v>32</v>
      </c>
      <c r="H126" s="318"/>
      <c r="I126" s="201">
        <f>G126*H126</f>
        <v>0</v>
      </c>
      <c r="J126" s="239"/>
      <c r="K126" s="285"/>
      <c r="L126" s="278"/>
    </row>
    <row r="127" spans="1:12" ht="15" customHeight="1">
      <c r="A127" s="240"/>
      <c r="B127" s="1"/>
      <c r="C127" s="90"/>
      <c r="D127" s="19"/>
      <c r="E127" s="20"/>
      <c r="F127" s="20"/>
      <c r="G127" s="26"/>
      <c r="H127" s="34"/>
      <c r="I127" s="34"/>
      <c r="J127" s="237"/>
      <c r="K127" s="282"/>
    </row>
    <row r="128" spans="1:12" ht="110.1" customHeight="1">
      <c r="A128" s="347">
        <v>20</v>
      </c>
      <c r="B128" s="348"/>
      <c r="C128" s="83" t="s">
        <v>63</v>
      </c>
      <c r="D128" s="17"/>
      <c r="E128" s="18"/>
      <c r="F128" s="25"/>
      <c r="G128" s="25"/>
      <c r="H128" s="28"/>
      <c r="I128" s="198"/>
      <c r="J128" s="237"/>
      <c r="K128" s="282"/>
    </row>
    <row r="129" spans="1:12" s="86" customFormat="1" ht="15" customHeight="1">
      <c r="A129" s="347"/>
      <c r="B129" s="348"/>
      <c r="C129" s="89"/>
      <c r="D129" s="17" t="s">
        <v>4</v>
      </c>
      <c r="E129" s="18">
        <v>2</v>
      </c>
      <c r="F129" s="18">
        <v>64</v>
      </c>
      <c r="G129" s="18">
        <f>E129*F129</f>
        <v>128</v>
      </c>
      <c r="H129" s="318"/>
      <c r="I129" s="201">
        <f>G129*H129</f>
        <v>0</v>
      </c>
      <c r="J129" s="239"/>
      <c r="K129" s="285"/>
      <c r="L129" s="278"/>
    </row>
    <row r="130" spans="1:12" ht="15" customHeight="1">
      <c r="A130" s="240"/>
      <c r="B130" s="1"/>
      <c r="C130" s="90"/>
      <c r="D130" s="19"/>
      <c r="E130" s="20"/>
      <c r="F130" s="20"/>
      <c r="G130" s="26"/>
      <c r="H130" s="34"/>
      <c r="I130" s="34"/>
      <c r="J130" s="237"/>
      <c r="K130" s="282"/>
    </row>
    <row r="131" spans="1:12" ht="90" customHeight="1">
      <c r="A131" s="347">
        <v>21</v>
      </c>
      <c r="B131" s="348"/>
      <c r="C131" s="83" t="s">
        <v>64</v>
      </c>
      <c r="D131" s="17"/>
      <c r="E131" s="18"/>
      <c r="F131" s="25"/>
      <c r="G131" s="25"/>
      <c r="H131" s="28"/>
      <c r="I131" s="198"/>
      <c r="J131" s="237"/>
      <c r="K131" s="282"/>
    </row>
    <row r="132" spans="1:12" s="86" customFormat="1" ht="15" customHeight="1">
      <c r="A132" s="347"/>
      <c r="B132" s="348"/>
      <c r="C132" s="89"/>
      <c r="D132" s="17" t="s">
        <v>4</v>
      </c>
      <c r="E132" s="18">
        <v>2</v>
      </c>
      <c r="F132" s="18">
        <v>64</v>
      </c>
      <c r="G132" s="18">
        <f>E132*F132</f>
        <v>128</v>
      </c>
      <c r="H132" s="318"/>
      <c r="I132" s="201">
        <f>G132*H132</f>
        <v>0</v>
      </c>
      <c r="J132" s="239"/>
      <c r="K132" s="285"/>
      <c r="L132" s="278"/>
    </row>
    <row r="133" spans="1:12" ht="15" customHeight="1">
      <c r="A133" s="240"/>
      <c r="B133" s="1"/>
      <c r="C133" s="90"/>
      <c r="D133" s="19"/>
      <c r="E133" s="20"/>
      <c r="F133" s="20"/>
      <c r="G133" s="26"/>
      <c r="H133" s="34"/>
      <c r="I133" s="34"/>
      <c r="J133" s="237"/>
      <c r="K133" s="282"/>
    </row>
    <row r="134" spans="1:12" ht="90" customHeight="1">
      <c r="A134" s="347">
        <v>22</v>
      </c>
      <c r="B134" s="348"/>
      <c r="C134" s="83" t="s">
        <v>65</v>
      </c>
      <c r="D134" s="17"/>
      <c r="E134" s="18"/>
      <c r="F134" s="25"/>
      <c r="G134" s="25"/>
      <c r="H134" s="28"/>
      <c r="I134" s="198"/>
      <c r="J134" s="237"/>
      <c r="K134" s="282"/>
    </row>
    <row r="135" spans="1:12" s="86" customFormat="1" ht="15" customHeight="1">
      <c r="A135" s="347"/>
      <c r="B135" s="348"/>
      <c r="C135" s="89"/>
      <c r="D135" s="17" t="s">
        <v>4</v>
      </c>
      <c r="E135" s="18">
        <v>2</v>
      </c>
      <c r="F135" s="18">
        <v>16</v>
      </c>
      <c r="G135" s="18">
        <f>E135*F135</f>
        <v>32</v>
      </c>
      <c r="H135" s="318"/>
      <c r="I135" s="201">
        <f>G135*H135</f>
        <v>0</v>
      </c>
      <c r="J135" s="239"/>
      <c r="K135" s="285"/>
      <c r="L135" s="278"/>
    </row>
    <row r="136" spans="1:12" ht="15" customHeight="1">
      <c r="A136" s="240"/>
      <c r="B136" s="1"/>
      <c r="C136" s="90"/>
      <c r="D136" s="19"/>
      <c r="E136" s="20"/>
      <c r="F136" s="20"/>
      <c r="G136" s="26"/>
      <c r="H136" s="34"/>
      <c r="I136" s="34"/>
      <c r="J136" s="237"/>
      <c r="K136" s="282"/>
    </row>
    <row r="137" spans="1:12" ht="90" customHeight="1">
      <c r="A137" s="347">
        <v>23</v>
      </c>
      <c r="B137" s="348"/>
      <c r="C137" s="83" t="s">
        <v>66</v>
      </c>
      <c r="D137" s="17"/>
      <c r="E137" s="18"/>
      <c r="F137" s="25"/>
      <c r="G137" s="25"/>
      <c r="H137" s="28"/>
      <c r="I137" s="198"/>
      <c r="J137" s="237"/>
      <c r="K137" s="282"/>
    </row>
    <row r="138" spans="1:12" s="86" customFormat="1" ht="15" customHeight="1">
      <c r="A138" s="347"/>
      <c r="B138" s="348"/>
      <c r="C138" s="89"/>
      <c r="D138" s="17" t="s">
        <v>4</v>
      </c>
      <c r="E138" s="18">
        <v>2</v>
      </c>
      <c r="F138" s="18">
        <v>16</v>
      </c>
      <c r="G138" s="18">
        <f>E138*F138</f>
        <v>32</v>
      </c>
      <c r="H138" s="318"/>
      <c r="I138" s="201">
        <f>G138*H138</f>
        <v>0</v>
      </c>
      <c r="J138" s="239"/>
      <c r="K138" s="285"/>
      <c r="L138" s="278"/>
    </row>
    <row r="139" spans="1:12" ht="15" customHeight="1">
      <c r="A139" s="240"/>
      <c r="B139" s="1"/>
      <c r="C139" s="90"/>
      <c r="D139" s="19"/>
      <c r="E139" s="20"/>
      <c r="F139" s="20"/>
      <c r="G139" s="26"/>
      <c r="H139" s="34"/>
      <c r="I139" s="34"/>
      <c r="J139" s="237"/>
      <c r="K139" s="282"/>
    </row>
    <row r="140" spans="1:12" ht="75" customHeight="1">
      <c r="A140" s="347">
        <v>24</v>
      </c>
      <c r="B140" s="348"/>
      <c r="C140" s="83" t="s">
        <v>67</v>
      </c>
      <c r="D140" s="17"/>
      <c r="E140" s="18"/>
      <c r="F140" s="25"/>
      <c r="G140" s="25"/>
      <c r="H140" s="28"/>
      <c r="I140" s="198"/>
      <c r="J140" s="237"/>
      <c r="K140" s="282"/>
    </row>
    <row r="141" spans="1:12" s="86" customFormat="1" ht="15" customHeight="1">
      <c r="A141" s="347"/>
      <c r="B141" s="348"/>
      <c r="C141" s="89"/>
      <c r="D141" s="17" t="s">
        <v>4</v>
      </c>
      <c r="E141" s="18">
        <v>2</v>
      </c>
      <c r="F141" s="18">
        <v>8</v>
      </c>
      <c r="G141" s="18">
        <f>E141*F141</f>
        <v>16</v>
      </c>
      <c r="H141" s="318"/>
      <c r="I141" s="201">
        <f>G141*H141</f>
        <v>0</v>
      </c>
      <c r="J141" s="239"/>
      <c r="K141" s="285"/>
      <c r="L141" s="278"/>
    </row>
    <row r="142" spans="1:12" ht="15" customHeight="1">
      <c r="A142" s="240"/>
      <c r="B142" s="1"/>
      <c r="C142" s="90"/>
      <c r="D142" s="19"/>
      <c r="E142" s="20"/>
      <c r="F142" s="20"/>
      <c r="G142" s="26"/>
      <c r="H142" s="34"/>
      <c r="I142" s="34"/>
      <c r="J142" s="237"/>
      <c r="K142" s="282"/>
    </row>
    <row r="143" spans="1:12" ht="78" customHeight="1">
      <c r="A143" s="347">
        <v>25</v>
      </c>
      <c r="B143" s="348"/>
      <c r="C143" s="83" t="s">
        <v>315</v>
      </c>
      <c r="D143" s="17"/>
      <c r="E143" s="18"/>
      <c r="F143" s="25"/>
      <c r="G143" s="25"/>
      <c r="H143" s="28"/>
      <c r="I143" s="198"/>
      <c r="J143" s="237"/>
      <c r="K143" s="282"/>
    </row>
    <row r="144" spans="1:12" s="86" customFormat="1" ht="15" customHeight="1">
      <c r="A144" s="347"/>
      <c r="B144" s="348"/>
      <c r="C144" s="89"/>
      <c r="D144" s="17" t="s">
        <v>4</v>
      </c>
      <c r="E144" s="18">
        <v>2</v>
      </c>
      <c r="F144" s="18">
        <v>8</v>
      </c>
      <c r="G144" s="18">
        <f>E144*F144</f>
        <v>16</v>
      </c>
      <c r="H144" s="318"/>
      <c r="I144" s="201">
        <f>G144*H144</f>
        <v>0</v>
      </c>
      <c r="J144" s="239"/>
      <c r="K144" s="285"/>
      <c r="L144" s="278"/>
    </row>
    <row r="145" spans="1:12" ht="15" customHeight="1">
      <c r="A145" s="240"/>
      <c r="B145" s="1"/>
      <c r="C145" s="90"/>
      <c r="D145" s="19"/>
      <c r="E145" s="20"/>
      <c r="F145" s="20"/>
      <c r="G145" s="26"/>
      <c r="H145" s="34"/>
      <c r="I145" s="34"/>
      <c r="J145" s="237"/>
      <c r="K145" s="282"/>
    </row>
    <row r="146" spans="1:12" ht="75" customHeight="1">
      <c r="A146" s="347">
        <v>26</v>
      </c>
      <c r="B146" s="348"/>
      <c r="C146" s="83" t="s">
        <v>68</v>
      </c>
      <c r="D146" s="17"/>
      <c r="E146" s="18"/>
      <c r="F146" s="25"/>
      <c r="G146" s="25"/>
      <c r="H146" s="28"/>
      <c r="I146" s="198"/>
      <c r="J146" s="237"/>
      <c r="K146" s="282"/>
    </row>
    <row r="147" spans="1:12" s="86" customFormat="1" ht="15" customHeight="1">
      <c r="A147" s="347"/>
      <c r="B147" s="348"/>
      <c r="C147" s="89"/>
      <c r="D147" s="17" t="s">
        <v>4</v>
      </c>
      <c r="E147" s="18">
        <v>2</v>
      </c>
      <c r="F147" s="18">
        <v>8</v>
      </c>
      <c r="G147" s="18">
        <f>E147*F147</f>
        <v>16</v>
      </c>
      <c r="H147" s="318"/>
      <c r="I147" s="201">
        <f>G147*H147</f>
        <v>0</v>
      </c>
      <c r="J147" s="239"/>
      <c r="K147" s="282"/>
      <c r="L147" s="278"/>
    </row>
    <row r="148" spans="1:12" s="86" customFormat="1" ht="15" customHeight="1">
      <c r="A148" s="240"/>
      <c r="B148" s="1"/>
      <c r="C148" s="124"/>
      <c r="D148" s="48"/>
      <c r="E148" s="49"/>
      <c r="F148" s="49"/>
      <c r="G148" s="49"/>
      <c r="H148" s="50"/>
      <c r="I148" s="51"/>
      <c r="J148" s="239"/>
      <c r="K148" s="282"/>
      <c r="L148" s="278"/>
    </row>
    <row r="149" spans="1:12" ht="15.75">
      <c r="A149" s="99"/>
      <c r="B149" s="100"/>
      <c r="C149" s="123"/>
      <c r="D149" s="101"/>
      <c r="E149" s="24"/>
      <c r="F149" s="24"/>
      <c r="G149" s="24"/>
      <c r="H149" s="33"/>
      <c r="I149" s="199"/>
      <c r="J149" s="238"/>
      <c r="K149" s="282"/>
    </row>
    <row r="150" spans="1:12" s="86" customFormat="1" ht="15" customHeight="1">
      <c r="A150" s="240"/>
      <c r="B150" s="1"/>
      <c r="C150" s="124"/>
      <c r="D150" s="48"/>
      <c r="E150" s="49"/>
      <c r="F150" s="49"/>
      <c r="G150" s="49"/>
      <c r="H150" s="50"/>
      <c r="I150" s="51"/>
      <c r="J150" s="239"/>
      <c r="K150" s="282"/>
      <c r="L150" s="278"/>
    </row>
    <row r="151" spans="1:12" ht="80.25" customHeight="1">
      <c r="A151" s="347">
        <v>27</v>
      </c>
      <c r="B151" s="348"/>
      <c r="C151" s="83" t="s">
        <v>306</v>
      </c>
      <c r="D151" s="17"/>
      <c r="E151" s="18"/>
      <c r="F151" s="25"/>
      <c r="G151" s="25"/>
      <c r="H151" s="28"/>
      <c r="I151" s="198"/>
      <c r="J151" s="237"/>
      <c r="K151" s="282"/>
    </row>
    <row r="152" spans="1:12" s="86" customFormat="1" ht="15" customHeight="1">
      <c r="A152" s="347"/>
      <c r="B152" s="348"/>
      <c r="C152" s="89"/>
      <c r="D152" s="17" t="s">
        <v>4</v>
      </c>
      <c r="E152" s="18">
        <v>2</v>
      </c>
      <c r="F152" s="18">
        <v>4</v>
      </c>
      <c r="G152" s="18">
        <f>E152*F152</f>
        <v>8</v>
      </c>
      <c r="H152" s="318"/>
      <c r="I152" s="201">
        <f>G152*H152</f>
        <v>0</v>
      </c>
      <c r="J152" s="239"/>
      <c r="K152" s="282"/>
      <c r="L152" s="278"/>
    </row>
    <row r="153" spans="1:12" ht="15" customHeight="1">
      <c r="A153" s="240"/>
      <c r="B153" s="1"/>
      <c r="C153" s="90"/>
      <c r="D153" s="19"/>
      <c r="E153" s="20"/>
      <c r="F153" s="20"/>
      <c r="G153" s="26"/>
      <c r="H153" s="34"/>
      <c r="I153" s="34"/>
      <c r="J153" s="237"/>
      <c r="K153" s="282"/>
    </row>
    <row r="154" spans="1:12" ht="60" customHeight="1">
      <c r="A154" s="347">
        <v>28</v>
      </c>
      <c r="B154" s="348"/>
      <c r="C154" s="83" t="s">
        <v>69</v>
      </c>
      <c r="D154" s="17"/>
      <c r="E154" s="18"/>
      <c r="F154" s="25"/>
      <c r="G154" s="25"/>
      <c r="H154" s="28"/>
      <c r="I154" s="198"/>
      <c r="J154" s="237"/>
      <c r="K154" s="282"/>
    </row>
    <row r="155" spans="1:12" s="86" customFormat="1" ht="15" customHeight="1">
      <c r="A155" s="347"/>
      <c r="B155" s="348"/>
      <c r="C155" s="89"/>
      <c r="D155" s="17" t="s">
        <v>4</v>
      </c>
      <c r="E155" s="18">
        <v>1</v>
      </c>
      <c r="F155" s="18">
        <v>78</v>
      </c>
      <c r="G155" s="18">
        <f>E155*F155</f>
        <v>78</v>
      </c>
      <c r="H155" s="318"/>
      <c r="I155" s="201">
        <f>G155*H155</f>
        <v>0</v>
      </c>
      <c r="J155" s="239"/>
      <c r="K155" s="285"/>
      <c r="L155" s="278"/>
    </row>
    <row r="156" spans="1:12" ht="15" customHeight="1">
      <c r="A156" s="240"/>
      <c r="B156" s="1"/>
      <c r="C156" s="90"/>
      <c r="D156" s="19"/>
      <c r="E156" s="20"/>
      <c r="F156" s="20"/>
      <c r="G156" s="26"/>
      <c r="H156" s="34"/>
      <c r="I156" s="34"/>
      <c r="J156" s="237"/>
      <c r="K156" s="282"/>
    </row>
    <row r="157" spans="1:12" ht="60" customHeight="1">
      <c r="A157" s="347">
        <v>29</v>
      </c>
      <c r="B157" s="348"/>
      <c r="C157" s="83" t="s">
        <v>70</v>
      </c>
      <c r="D157" s="17"/>
      <c r="E157" s="18"/>
      <c r="F157" s="25"/>
      <c r="G157" s="25"/>
      <c r="H157" s="28"/>
      <c r="I157" s="198"/>
      <c r="J157" s="237"/>
      <c r="K157" s="282"/>
    </row>
    <row r="158" spans="1:12" s="86" customFormat="1" ht="15" customHeight="1">
      <c r="A158" s="347"/>
      <c r="B158" s="348"/>
      <c r="C158" s="89"/>
      <c r="D158" s="17" t="s">
        <v>4</v>
      </c>
      <c r="E158" s="18">
        <v>1</v>
      </c>
      <c r="F158" s="18">
        <v>16</v>
      </c>
      <c r="G158" s="18">
        <f>E158*F158</f>
        <v>16</v>
      </c>
      <c r="H158" s="318"/>
      <c r="I158" s="201">
        <f>G158*H158</f>
        <v>0</v>
      </c>
      <c r="J158" s="239"/>
      <c r="K158" s="285"/>
      <c r="L158" s="278"/>
    </row>
    <row r="159" spans="1:12" ht="15" customHeight="1">
      <c r="A159" s="240"/>
      <c r="B159" s="1"/>
      <c r="C159" s="90"/>
      <c r="D159" s="19"/>
      <c r="E159" s="20"/>
      <c r="F159" s="20"/>
      <c r="G159" s="26"/>
      <c r="H159" s="34"/>
      <c r="I159" s="34"/>
      <c r="J159" s="237"/>
      <c r="K159" s="282"/>
    </row>
    <row r="160" spans="1:12" ht="45" customHeight="1">
      <c r="A160" s="347">
        <v>30</v>
      </c>
      <c r="B160" s="348"/>
      <c r="C160" s="83" t="s">
        <v>71</v>
      </c>
      <c r="D160" s="17"/>
      <c r="E160" s="18"/>
      <c r="F160" s="25"/>
      <c r="G160" s="25"/>
      <c r="H160" s="28"/>
      <c r="I160" s="198"/>
      <c r="J160" s="237"/>
      <c r="K160" s="282"/>
    </row>
    <row r="161" spans="1:12" s="86" customFormat="1" ht="15" customHeight="1">
      <c r="A161" s="347"/>
      <c r="B161" s="348"/>
      <c r="C161" s="89"/>
      <c r="D161" s="17" t="s">
        <v>4</v>
      </c>
      <c r="E161" s="18">
        <v>1</v>
      </c>
      <c r="F161" s="18">
        <v>8</v>
      </c>
      <c r="G161" s="18">
        <f>E161*F161</f>
        <v>8</v>
      </c>
      <c r="H161" s="318"/>
      <c r="I161" s="201">
        <f>G161*H161</f>
        <v>0</v>
      </c>
      <c r="J161" s="239"/>
      <c r="K161" s="285"/>
      <c r="L161" s="278"/>
    </row>
    <row r="162" spans="1:12" ht="15" customHeight="1">
      <c r="A162" s="240"/>
      <c r="B162" s="1"/>
      <c r="C162" s="90"/>
      <c r="D162" s="19"/>
      <c r="E162" s="20"/>
      <c r="F162" s="20"/>
      <c r="G162" s="26"/>
      <c r="H162" s="34"/>
      <c r="I162" s="34"/>
      <c r="J162" s="237"/>
      <c r="K162" s="282"/>
    </row>
    <row r="163" spans="1:12" ht="60" customHeight="1">
      <c r="A163" s="347">
        <v>31</v>
      </c>
      <c r="B163" s="348"/>
      <c r="C163" s="83" t="s">
        <v>72</v>
      </c>
      <c r="D163" s="17"/>
      <c r="E163" s="18"/>
      <c r="F163" s="25"/>
      <c r="G163" s="25"/>
      <c r="H163" s="28"/>
      <c r="I163" s="198"/>
      <c r="J163" s="237"/>
      <c r="K163" s="282"/>
    </row>
    <row r="164" spans="1:12" s="86" customFormat="1" ht="15" customHeight="1">
      <c r="A164" s="347"/>
      <c r="B164" s="348"/>
      <c r="C164" s="89"/>
      <c r="D164" s="17" t="s">
        <v>4</v>
      </c>
      <c r="E164" s="18">
        <v>1</v>
      </c>
      <c r="F164" s="18">
        <v>16</v>
      </c>
      <c r="G164" s="18">
        <f>E164*F164</f>
        <v>16</v>
      </c>
      <c r="H164" s="318"/>
      <c r="I164" s="201">
        <f>G164*H164</f>
        <v>0</v>
      </c>
      <c r="J164" s="239"/>
      <c r="K164" s="285"/>
      <c r="L164" s="278"/>
    </row>
    <row r="165" spans="1:12" ht="15" customHeight="1">
      <c r="A165" s="240"/>
      <c r="B165" s="1"/>
      <c r="C165" s="90"/>
      <c r="D165" s="19"/>
      <c r="E165" s="20"/>
      <c r="F165" s="20"/>
      <c r="G165" s="26"/>
      <c r="H165" s="34"/>
      <c r="I165" s="34"/>
      <c r="J165" s="237"/>
      <c r="K165" s="282"/>
    </row>
    <row r="166" spans="1:12" ht="60" customHeight="1">
      <c r="A166" s="347">
        <v>32</v>
      </c>
      <c r="B166" s="348"/>
      <c r="C166" s="83" t="s">
        <v>73</v>
      </c>
      <c r="D166" s="17"/>
      <c r="E166" s="18"/>
      <c r="F166" s="25"/>
      <c r="G166" s="25"/>
      <c r="H166" s="28"/>
      <c r="I166" s="198"/>
      <c r="J166" s="237"/>
      <c r="K166" s="282"/>
    </row>
    <row r="167" spans="1:12" s="86" customFormat="1" ht="15" customHeight="1">
      <c r="A167" s="347"/>
      <c r="B167" s="348"/>
      <c r="C167" s="89"/>
      <c r="D167" s="17" t="s">
        <v>4</v>
      </c>
      <c r="E167" s="18">
        <v>1</v>
      </c>
      <c r="F167" s="18">
        <v>8</v>
      </c>
      <c r="G167" s="18">
        <f>E167*F167</f>
        <v>8</v>
      </c>
      <c r="H167" s="318"/>
      <c r="I167" s="201">
        <f>G167*H167</f>
        <v>0</v>
      </c>
      <c r="J167" s="239"/>
      <c r="K167" s="285"/>
      <c r="L167" s="278"/>
    </row>
    <row r="168" spans="1:12" ht="15" customHeight="1">
      <c r="A168" s="240"/>
      <c r="B168" s="1"/>
      <c r="C168" s="90"/>
      <c r="D168" s="19"/>
      <c r="E168" s="20"/>
      <c r="F168" s="20"/>
      <c r="G168" s="26"/>
      <c r="H168" s="34"/>
      <c r="I168" s="34"/>
      <c r="J168" s="237"/>
      <c r="K168" s="282"/>
    </row>
    <row r="169" spans="1:12" ht="60" customHeight="1">
      <c r="A169" s="347">
        <v>33</v>
      </c>
      <c r="B169" s="348"/>
      <c r="C169" s="83" t="s">
        <v>74</v>
      </c>
      <c r="D169" s="17"/>
      <c r="E169" s="18"/>
      <c r="F169" s="25"/>
      <c r="G169" s="25"/>
      <c r="H169" s="28"/>
      <c r="I169" s="198"/>
      <c r="J169" s="237"/>
      <c r="K169" s="282"/>
    </row>
    <row r="170" spans="1:12" s="86" customFormat="1" ht="15" customHeight="1">
      <c r="A170" s="347"/>
      <c r="B170" s="348"/>
      <c r="C170" s="89"/>
      <c r="D170" s="17" t="s">
        <v>4</v>
      </c>
      <c r="E170" s="18">
        <v>1</v>
      </c>
      <c r="F170" s="18">
        <v>16</v>
      </c>
      <c r="G170" s="18">
        <f>E170*F170</f>
        <v>16</v>
      </c>
      <c r="H170" s="318"/>
      <c r="I170" s="201">
        <f>G170*H170</f>
        <v>0</v>
      </c>
      <c r="J170" s="239"/>
      <c r="K170" s="285"/>
      <c r="L170" s="278"/>
    </row>
    <row r="171" spans="1:12" ht="15" customHeight="1">
      <c r="A171" s="240"/>
      <c r="B171" s="1"/>
      <c r="C171" s="90"/>
      <c r="D171" s="19"/>
      <c r="E171" s="20"/>
      <c r="F171" s="20"/>
      <c r="G171" s="26"/>
      <c r="H171" s="34"/>
      <c r="I171" s="34"/>
      <c r="J171" s="237"/>
      <c r="K171" s="282"/>
    </row>
    <row r="172" spans="1:12" ht="60" customHeight="1">
      <c r="A172" s="347">
        <v>34</v>
      </c>
      <c r="B172" s="348"/>
      <c r="C172" s="83" t="s">
        <v>75</v>
      </c>
      <c r="D172" s="17"/>
      <c r="E172" s="18"/>
      <c r="F172" s="25"/>
      <c r="G172" s="25"/>
      <c r="H172" s="28"/>
      <c r="I172" s="198"/>
      <c r="J172" s="237"/>
      <c r="K172" s="282"/>
    </row>
    <row r="173" spans="1:12" s="86" customFormat="1" ht="15" customHeight="1">
      <c r="A173" s="347"/>
      <c r="B173" s="348"/>
      <c r="C173" s="89"/>
      <c r="D173" s="17" t="s">
        <v>4</v>
      </c>
      <c r="E173" s="18">
        <v>1</v>
      </c>
      <c r="F173" s="18">
        <v>8</v>
      </c>
      <c r="G173" s="18">
        <f>E173*F173</f>
        <v>8</v>
      </c>
      <c r="H173" s="318"/>
      <c r="I173" s="201">
        <f>G173*H173</f>
        <v>0</v>
      </c>
      <c r="J173" s="239"/>
      <c r="K173" s="285"/>
      <c r="L173" s="278"/>
    </row>
    <row r="174" spans="1:12" s="86" customFormat="1" ht="15" customHeight="1">
      <c r="A174" s="240"/>
      <c r="B174" s="1"/>
      <c r="C174" s="124"/>
      <c r="D174" s="48"/>
      <c r="E174" s="49"/>
      <c r="F174" s="49"/>
      <c r="G174" s="190"/>
      <c r="H174" s="49"/>
      <c r="I174" s="51"/>
      <c r="J174" s="239"/>
      <c r="K174" s="285"/>
      <c r="L174" s="278"/>
    </row>
    <row r="175" spans="1:12" ht="60" customHeight="1">
      <c r="A175" s="347" t="s">
        <v>309</v>
      </c>
      <c r="B175" s="348"/>
      <c r="C175" s="83" t="s">
        <v>311</v>
      </c>
      <c r="D175" s="17"/>
      <c r="E175" s="18"/>
      <c r="F175" s="25"/>
      <c r="G175" s="25"/>
      <c r="H175" s="28"/>
      <c r="I175" s="198"/>
      <c r="J175" s="237"/>
      <c r="K175" s="282"/>
    </row>
    <row r="176" spans="1:12" s="86" customFormat="1" ht="15" customHeight="1">
      <c r="A176" s="347"/>
      <c r="B176" s="348"/>
      <c r="C176" s="89"/>
      <c r="D176" s="17" t="s">
        <v>4</v>
      </c>
      <c r="E176" s="18">
        <v>1</v>
      </c>
      <c r="F176" s="18">
        <v>16</v>
      </c>
      <c r="G176" s="18">
        <f>E176*F176</f>
        <v>16</v>
      </c>
      <c r="H176" s="318"/>
      <c r="I176" s="201">
        <f>G176*H176</f>
        <v>0</v>
      </c>
      <c r="J176" s="239"/>
      <c r="K176" s="285"/>
      <c r="L176" s="278"/>
    </row>
    <row r="177" spans="1:13" s="86" customFormat="1" ht="15" customHeight="1">
      <c r="A177" s="240"/>
      <c r="B177" s="1"/>
      <c r="C177" s="124"/>
      <c r="D177" s="48"/>
      <c r="E177" s="49"/>
      <c r="F177" s="49"/>
      <c r="G177" s="190"/>
      <c r="H177" s="49"/>
      <c r="I177" s="51"/>
      <c r="J177" s="239"/>
      <c r="K177" s="285"/>
      <c r="L177" s="278"/>
    </row>
    <row r="178" spans="1:13" ht="60" customHeight="1">
      <c r="A178" s="347" t="s">
        <v>310</v>
      </c>
      <c r="B178" s="348"/>
      <c r="C178" s="83" t="s">
        <v>312</v>
      </c>
      <c r="D178" s="58"/>
      <c r="E178" s="25"/>
      <c r="F178" s="25"/>
      <c r="G178" s="25"/>
      <c r="H178" s="148"/>
      <c r="I178" s="148"/>
      <c r="J178" s="239"/>
      <c r="K178" s="282"/>
    </row>
    <row r="179" spans="1:13" s="86" customFormat="1" ht="15" customHeight="1">
      <c r="A179" s="347"/>
      <c r="B179" s="348"/>
      <c r="C179" s="202"/>
      <c r="D179" s="17" t="s">
        <v>4</v>
      </c>
      <c r="E179" s="18">
        <v>1</v>
      </c>
      <c r="F179" s="18">
        <v>16</v>
      </c>
      <c r="G179" s="18">
        <f>E179*F179</f>
        <v>16</v>
      </c>
      <c r="H179" s="318"/>
      <c r="I179" s="201">
        <f>G179*H179</f>
        <v>0</v>
      </c>
      <c r="J179" s="241"/>
      <c r="K179" s="287"/>
      <c r="L179" s="278"/>
    </row>
    <row r="180" spans="1:13" s="170" customFormat="1" ht="15" customHeight="1">
      <c r="A180" s="240"/>
      <c r="B180" s="1"/>
      <c r="C180" s="90"/>
      <c r="D180" s="19"/>
      <c r="E180" s="20"/>
      <c r="F180" s="20"/>
      <c r="G180" s="26"/>
      <c r="H180" s="34"/>
      <c r="I180" s="34"/>
      <c r="J180" s="210" t="s">
        <v>320</v>
      </c>
      <c r="K180" s="282"/>
      <c r="L180" s="278"/>
    </row>
    <row r="181" spans="1:13" ht="15.75">
      <c r="A181" s="6"/>
      <c r="B181" s="8"/>
      <c r="C181" s="203"/>
      <c r="D181" s="15"/>
      <c r="E181" s="22"/>
      <c r="F181" s="22"/>
      <c r="G181" s="22"/>
      <c r="H181" s="30" t="s">
        <v>76</v>
      </c>
      <c r="I181" s="199">
        <f>SUM(I47:I179)</f>
        <v>0</v>
      </c>
      <c r="J181" s="211" t="e">
        <f>I181/I590</f>
        <v>#DIV/0!</v>
      </c>
      <c r="K181" s="283">
        <f>I181</f>
        <v>0</v>
      </c>
      <c r="L181" s="288"/>
    </row>
    <row r="182" spans="1:13" ht="15" customHeight="1">
      <c r="A182" s="240"/>
      <c r="B182" s="1"/>
      <c r="C182" s="90"/>
      <c r="D182" s="19"/>
      <c r="E182" s="20"/>
      <c r="F182" s="20"/>
      <c r="G182" s="26"/>
      <c r="H182" s="34"/>
      <c r="I182" s="34"/>
      <c r="J182" s="185"/>
      <c r="K182" s="282"/>
    </row>
    <row r="183" spans="1:13" ht="18">
      <c r="A183" s="370" t="s">
        <v>32</v>
      </c>
      <c r="B183" s="371"/>
      <c r="C183" s="371"/>
      <c r="D183" s="371"/>
      <c r="E183" s="371"/>
      <c r="F183" s="371"/>
      <c r="G183" s="371"/>
      <c r="H183" s="371"/>
      <c r="I183" s="371"/>
      <c r="J183" s="372"/>
      <c r="K183" s="289"/>
      <c r="M183" s="115"/>
    </row>
    <row r="184" spans="1:13" ht="18.75">
      <c r="A184" s="242"/>
      <c r="B184" s="9"/>
      <c r="C184" s="170"/>
      <c r="D184" s="16"/>
      <c r="E184" s="23"/>
      <c r="F184" s="23"/>
      <c r="G184" s="23"/>
      <c r="H184" s="31"/>
      <c r="I184" s="31"/>
      <c r="J184" s="188"/>
      <c r="K184" s="290"/>
      <c r="M184" s="115"/>
    </row>
    <row r="185" spans="1:13" s="86" customFormat="1" ht="18" customHeight="1">
      <c r="A185" s="349" t="s">
        <v>4</v>
      </c>
      <c r="B185" s="349"/>
      <c r="C185" s="106" t="s">
        <v>5</v>
      </c>
      <c r="D185" s="106" t="s">
        <v>34</v>
      </c>
      <c r="E185" s="107" t="s">
        <v>4</v>
      </c>
      <c r="F185" s="107" t="s">
        <v>7</v>
      </c>
      <c r="G185" s="107" t="s">
        <v>6</v>
      </c>
      <c r="H185" s="104" t="s">
        <v>8</v>
      </c>
      <c r="I185" s="104" t="s">
        <v>9</v>
      </c>
      <c r="J185" s="184" t="s">
        <v>320</v>
      </c>
      <c r="K185" s="291"/>
      <c r="L185" s="278"/>
    </row>
    <row r="186" spans="1:13" ht="15" customHeight="1">
      <c r="A186" s="240"/>
      <c r="B186" s="1"/>
      <c r="C186" s="90"/>
      <c r="D186" s="19"/>
      <c r="E186" s="20"/>
      <c r="F186" s="20"/>
      <c r="G186" s="26"/>
      <c r="H186" s="34"/>
      <c r="I186" s="34"/>
      <c r="J186" s="185"/>
      <c r="K186" s="282"/>
    </row>
    <row r="187" spans="1:13" ht="75" customHeight="1">
      <c r="A187" s="347">
        <v>36</v>
      </c>
      <c r="B187" s="348"/>
      <c r="C187" s="83" t="s">
        <v>307</v>
      </c>
      <c r="D187" s="17"/>
      <c r="E187" s="18"/>
      <c r="F187" s="25"/>
      <c r="G187" s="25"/>
      <c r="H187" s="28"/>
      <c r="I187" s="198"/>
      <c r="J187" s="237"/>
      <c r="K187" s="282"/>
    </row>
    <row r="188" spans="1:13" s="86" customFormat="1" ht="15" customHeight="1">
      <c r="A188" s="347"/>
      <c r="B188" s="348"/>
      <c r="C188" s="89"/>
      <c r="D188" s="17" t="s">
        <v>4</v>
      </c>
      <c r="E188" s="18">
        <v>5</v>
      </c>
      <c r="F188" s="18">
        <v>2</v>
      </c>
      <c r="G188" s="18">
        <f>E188*F188</f>
        <v>10</v>
      </c>
      <c r="H188" s="318"/>
      <c r="I188" s="201">
        <f>G188*H188</f>
        <v>0</v>
      </c>
      <c r="J188" s="239"/>
      <c r="K188" s="285"/>
      <c r="L188" s="278"/>
    </row>
    <row r="189" spans="1:13" ht="15" customHeight="1">
      <c r="A189" s="240"/>
      <c r="B189" s="1"/>
      <c r="C189" s="90"/>
      <c r="D189" s="19"/>
      <c r="E189" s="20"/>
      <c r="F189" s="20"/>
      <c r="G189" s="26"/>
      <c r="H189" s="34"/>
      <c r="I189" s="34"/>
      <c r="J189" s="237"/>
      <c r="K189" s="282"/>
    </row>
    <row r="190" spans="1:13" ht="30" customHeight="1">
      <c r="A190" s="347">
        <v>37</v>
      </c>
      <c r="B190" s="52"/>
      <c r="C190" s="83" t="s">
        <v>77</v>
      </c>
      <c r="D190" s="17"/>
      <c r="E190" s="18"/>
      <c r="F190" s="25"/>
      <c r="G190" s="25"/>
      <c r="H190" s="28"/>
      <c r="I190" s="198"/>
      <c r="J190" s="237"/>
      <c r="K190" s="282"/>
    </row>
    <row r="191" spans="1:13" ht="30" customHeight="1">
      <c r="A191" s="347"/>
      <c r="B191" s="2" t="s">
        <v>12</v>
      </c>
      <c r="C191" s="84" t="s">
        <v>78</v>
      </c>
      <c r="D191" s="17" t="s">
        <v>79</v>
      </c>
      <c r="E191" s="18" t="s">
        <v>80</v>
      </c>
      <c r="F191" s="25">
        <v>40000</v>
      </c>
      <c r="G191" s="87">
        <v>2400000</v>
      </c>
      <c r="H191" s="318"/>
      <c r="I191" s="201">
        <f>G191*H191</f>
        <v>0</v>
      </c>
      <c r="J191" s="239"/>
      <c r="K191" s="285"/>
    </row>
    <row r="192" spans="1:13" ht="30" customHeight="1">
      <c r="A192" s="347"/>
      <c r="B192" s="2" t="s">
        <v>13</v>
      </c>
      <c r="C192" s="84" t="s">
        <v>81</v>
      </c>
      <c r="D192" s="17" t="s">
        <v>79</v>
      </c>
      <c r="E192" s="18" t="s">
        <v>82</v>
      </c>
      <c r="F192" s="18">
        <v>40000</v>
      </c>
      <c r="G192" s="91">
        <v>400000</v>
      </c>
      <c r="H192" s="318"/>
      <c r="I192" s="201">
        <f>G192*H192</f>
        <v>0</v>
      </c>
      <c r="J192" s="239"/>
      <c r="K192" s="285"/>
    </row>
    <row r="193" spans="1:13" ht="15" customHeight="1">
      <c r="A193" s="240"/>
      <c r="B193" s="1"/>
      <c r="C193" s="90"/>
      <c r="D193" s="19"/>
      <c r="E193" s="20"/>
      <c r="F193" s="20"/>
      <c r="G193" s="26"/>
      <c r="H193" s="34"/>
      <c r="I193" s="34"/>
      <c r="J193" s="210" t="s">
        <v>320</v>
      </c>
      <c r="K193" s="282"/>
    </row>
    <row r="194" spans="1:13" ht="15.75">
      <c r="A194" s="99"/>
      <c r="B194" s="100"/>
      <c r="C194" s="123"/>
      <c r="D194" s="101"/>
      <c r="E194" s="24"/>
      <c r="F194" s="24"/>
      <c r="G194" s="24"/>
      <c r="H194" s="33" t="s">
        <v>76</v>
      </c>
      <c r="I194" s="199">
        <f>SUM(I187:I192)</f>
        <v>0</v>
      </c>
      <c r="J194" s="211" t="e">
        <f>I194/I590</f>
        <v>#DIV/0!</v>
      </c>
      <c r="K194" s="283">
        <f>I194</f>
        <v>0</v>
      </c>
      <c r="L194" s="288"/>
    </row>
    <row r="195" spans="1:13" ht="15" customHeight="1">
      <c r="A195" s="240"/>
      <c r="B195" s="1"/>
      <c r="C195" s="90"/>
      <c r="D195" s="19"/>
      <c r="E195" s="20"/>
      <c r="F195" s="20"/>
      <c r="G195" s="26"/>
      <c r="H195" s="34"/>
      <c r="I195" s="34"/>
      <c r="J195" s="185"/>
      <c r="K195" s="282"/>
    </row>
    <row r="196" spans="1:13" ht="18">
      <c r="A196" s="370" t="s">
        <v>106</v>
      </c>
      <c r="B196" s="371"/>
      <c r="C196" s="371"/>
      <c r="D196" s="371"/>
      <c r="E196" s="371"/>
      <c r="F196" s="371"/>
      <c r="G196" s="371"/>
      <c r="H196" s="371"/>
      <c r="I196" s="371"/>
      <c r="J196" s="372"/>
      <c r="K196" s="289"/>
      <c r="M196" s="115"/>
    </row>
    <row r="197" spans="1:13" ht="18.75">
      <c r="A197" s="242"/>
      <c r="B197" s="9"/>
      <c r="C197" s="170"/>
      <c r="D197" s="16"/>
      <c r="E197" s="23"/>
      <c r="F197" s="23"/>
      <c r="G197" s="23"/>
      <c r="H197" s="31"/>
      <c r="I197" s="31"/>
      <c r="J197" s="188"/>
      <c r="K197" s="290"/>
      <c r="M197" s="115"/>
    </row>
    <row r="198" spans="1:13" s="86" customFormat="1" ht="18" customHeight="1">
      <c r="A198" s="349" t="s">
        <v>4</v>
      </c>
      <c r="B198" s="349"/>
      <c r="C198" s="106" t="s">
        <v>5</v>
      </c>
      <c r="D198" s="106" t="s">
        <v>34</v>
      </c>
      <c r="E198" s="107" t="s">
        <v>4</v>
      </c>
      <c r="F198" s="107" t="s">
        <v>7</v>
      </c>
      <c r="G198" s="107" t="s">
        <v>6</v>
      </c>
      <c r="H198" s="104" t="s">
        <v>8</v>
      </c>
      <c r="I198" s="104" t="s">
        <v>9</v>
      </c>
      <c r="J198" s="184" t="s">
        <v>320</v>
      </c>
      <c r="K198" s="291"/>
      <c r="L198" s="278"/>
    </row>
    <row r="199" spans="1:13" s="86" customFormat="1" ht="18" customHeight="1">
      <c r="A199" s="243"/>
      <c r="B199" s="53"/>
      <c r="C199" s="53"/>
      <c r="D199" s="53"/>
      <c r="E199" s="54"/>
      <c r="F199" s="54"/>
      <c r="G199" s="54"/>
      <c r="H199" s="55"/>
      <c r="I199" s="55"/>
      <c r="J199" s="244"/>
      <c r="K199" s="291"/>
      <c r="L199" s="278"/>
    </row>
    <row r="200" spans="1:13" ht="15" customHeight="1">
      <c r="A200" s="3">
        <v>38</v>
      </c>
      <c r="B200" s="2"/>
      <c r="C200" s="118" t="s">
        <v>83</v>
      </c>
      <c r="D200" s="11"/>
      <c r="E200" s="12"/>
      <c r="F200" s="12"/>
      <c r="G200" s="14"/>
      <c r="H200" s="28"/>
      <c r="I200" s="198"/>
      <c r="J200" s="237"/>
      <c r="K200" s="282"/>
    </row>
    <row r="201" spans="1:13" ht="30" customHeight="1">
      <c r="A201" s="347"/>
      <c r="B201" s="348"/>
      <c r="C201" s="83" t="s">
        <v>84</v>
      </c>
      <c r="D201" s="17"/>
      <c r="E201" s="18"/>
      <c r="F201" s="25"/>
      <c r="G201" s="25"/>
      <c r="H201" s="28"/>
      <c r="I201" s="198"/>
      <c r="J201" s="237"/>
      <c r="K201" s="282"/>
    </row>
    <row r="202" spans="1:13" s="86" customFormat="1" ht="15" customHeight="1">
      <c r="A202" s="347"/>
      <c r="B202" s="348"/>
      <c r="C202" s="92">
        <v>1</v>
      </c>
      <c r="D202" s="17" t="s">
        <v>4</v>
      </c>
      <c r="E202" s="18">
        <v>5</v>
      </c>
      <c r="F202" s="18">
        <v>78</v>
      </c>
      <c r="G202" s="18">
        <f>E202*F202</f>
        <v>390</v>
      </c>
      <c r="H202" s="40"/>
      <c r="I202" s="201"/>
      <c r="J202" s="239"/>
      <c r="K202" s="285"/>
      <c r="L202" s="278"/>
    </row>
    <row r="203" spans="1:13" ht="30" customHeight="1">
      <c r="A203" s="347"/>
      <c r="B203" s="348"/>
      <c r="C203" s="83" t="s">
        <v>85</v>
      </c>
      <c r="D203" s="17"/>
      <c r="E203" s="18"/>
      <c r="F203" s="25"/>
      <c r="G203" s="25"/>
      <c r="H203" s="28"/>
      <c r="I203" s="198"/>
      <c r="J203" s="237"/>
      <c r="K203" s="282"/>
    </row>
    <row r="204" spans="1:13" s="86" customFormat="1" ht="15" customHeight="1">
      <c r="A204" s="347"/>
      <c r="B204" s="348"/>
      <c r="C204" s="92">
        <v>1</v>
      </c>
      <c r="D204" s="17" t="s">
        <v>4</v>
      </c>
      <c r="E204" s="18">
        <v>5</v>
      </c>
      <c r="F204" s="18">
        <v>78</v>
      </c>
      <c r="G204" s="18">
        <f>E204*F204</f>
        <v>390</v>
      </c>
      <c r="H204" s="40"/>
      <c r="I204" s="201"/>
      <c r="J204" s="239"/>
      <c r="K204" s="285"/>
      <c r="L204" s="278"/>
    </row>
    <row r="205" spans="1:13" ht="30" customHeight="1">
      <c r="A205" s="347"/>
      <c r="B205" s="348"/>
      <c r="C205" s="83" t="s">
        <v>86</v>
      </c>
      <c r="D205" s="17"/>
      <c r="E205" s="18"/>
      <c r="F205" s="25"/>
      <c r="G205" s="25"/>
      <c r="H205" s="28"/>
      <c r="I205" s="198"/>
      <c r="J205" s="237"/>
      <c r="K205" s="282"/>
    </row>
    <row r="206" spans="1:13" s="86" customFormat="1" ht="15" customHeight="1">
      <c r="A206" s="347"/>
      <c r="B206" s="348"/>
      <c r="C206" s="92">
        <v>1</v>
      </c>
      <c r="D206" s="17" t="s">
        <v>4</v>
      </c>
      <c r="E206" s="18">
        <v>5</v>
      </c>
      <c r="F206" s="18">
        <v>78</v>
      </c>
      <c r="G206" s="18">
        <f>E206*F206</f>
        <v>390</v>
      </c>
      <c r="H206" s="40"/>
      <c r="I206" s="201"/>
      <c r="J206" s="239"/>
      <c r="K206" s="285"/>
      <c r="L206" s="278"/>
    </row>
    <row r="207" spans="1:13" ht="30" customHeight="1">
      <c r="A207" s="347"/>
      <c r="B207" s="348"/>
      <c r="C207" s="83" t="s">
        <v>87</v>
      </c>
      <c r="D207" s="17"/>
      <c r="E207" s="18"/>
      <c r="F207" s="25"/>
      <c r="G207" s="25"/>
      <c r="H207" s="28"/>
      <c r="I207" s="198"/>
      <c r="J207" s="237"/>
      <c r="K207" s="282"/>
    </row>
    <row r="208" spans="1:13" s="86" customFormat="1" ht="15" customHeight="1">
      <c r="A208" s="347"/>
      <c r="B208" s="348"/>
      <c r="C208" s="92">
        <v>0.5</v>
      </c>
      <c r="D208" s="17" t="s">
        <v>4</v>
      </c>
      <c r="E208" s="18">
        <v>5</v>
      </c>
      <c r="F208" s="18">
        <v>78</v>
      </c>
      <c r="G208" s="18">
        <f>E208*F208/2</f>
        <v>195</v>
      </c>
      <c r="H208" s="40"/>
      <c r="I208" s="201"/>
      <c r="J208" s="239"/>
      <c r="K208" s="285"/>
      <c r="L208" s="278"/>
    </row>
    <row r="209" spans="1:12" ht="30" customHeight="1">
      <c r="A209" s="347"/>
      <c r="B209" s="348"/>
      <c r="C209" s="83" t="s">
        <v>88</v>
      </c>
      <c r="D209" s="17"/>
      <c r="E209" s="18"/>
      <c r="F209" s="25"/>
      <c r="G209" s="25"/>
      <c r="H209" s="28"/>
      <c r="I209" s="198"/>
      <c r="J209" s="237"/>
      <c r="K209" s="282"/>
    </row>
    <row r="210" spans="1:12" s="86" customFormat="1" ht="15" customHeight="1">
      <c r="A210" s="347"/>
      <c r="B210" s="348"/>
      <c r="C210" s="92">
        <v>0.5</v>
      </c>
      <c r="D210" s="17" t="s">
        <v>4</v>
      </c>
      <c r="E210" s="18">
        <v>5</v>
      </c>
      <c r="F210" s="18">
        <v>78</v>
      </c>
      <c r="G210" s="18">
        <f>E210*F210/2</f>
        <v>195</v>
      </c>
      <c r="H210" s="40"/>
      <c r="I210" s="201"/>
      <c r="J210" s="239"/>
      <c r="K210" s="285"/>
      <c r="L210" s="278"/>
    </row>
    <row r="211" spans="1:12" ht="30" customHeight="1">
      <c r="A211" s="347"/>
      <c r="B211" s="348"/>
      <c r="C211" s="83" t="s">
        <v>89</v>
      </c>
      <c r="D211" s="17"/>
      <c r="E211" s="18"/>
      <c r="F211" s="25"/>
      <c r="G211" s="25"/>
      <c r="H211" s="28"/>
      <c r="I211" s="198"/>
      <c r="J211" s="237"/>
      <c r="K211" s="282"/>
    </row>
    <row r="212" spans="1:12" s="86" customFormat="1" ht="15" customHeight="1">
      <c r="A212" s="359"/>
      <c r="B212" s="361"/>
      <c r="C212" s="125">
        <v>0.5</v>
      </c>
      <c r="D212" s="58" t="s">
        <v>4</v>
      </c>
      <c r="E212" s="25">
        <v>5</v>
      </c>
      <c r="F212" s="25">
        <v>78</v>
      </c>
      <c r="G212" s="25">
        <f>E212*F212/2</f>
        <v>195</v>
      </c>
      <c r="H212" s="59"/>
      <c r="I212" s="204"/>
      <c r="J212" s="239"/>
      <c r="K212" s="285"/>
      <c r="L212" s="278"/>
    </row>
    <row r="213" spans="1:12" s="86" customFormat="1" ht="15" customHeight="1">
      <c r="A213" s="56"/>
      <c r="B213" s="57"/>
      <c r="C213" s="126" t="s">
        <v>18</v>
      </c>
      <c r="D213" s="58"/>
      <c r="E213" s="25"/>
      <c r="F213" s="25"/>
      <c r="G213" s="25"/>
      <c r="H213" s="67"/>
      <c r="I213" s="204"/>
      <c r="J213" s="239"/>
      <c r="K213" s="285"/>
      <c r="L213" s="278"/>
    </row>
    <row r="214" spans="1:12" ht="15" customHeight="1">
      <c r="A214" s="358"/>
      <c r="B214" s="360"/>
      <c r="C214" s="127" t="s">
        <v>19</v>
      </c>
      <c r="D214" s="62"/>
      <c r="E214" s="63"/>
      <c r="F214" s="63"/>
      <c r="G214" s="63"/>
      <c r="H214" s="65"/>
      <c r="I214" s="205"/>
      <c r="J214" s="237"/>
      <c r="K214" s="282"/>
    </row>
    <row r="215" spans="1:12" s="86" customFormat="1" ht="15" customHeight="1">
      <c r="A215" s="347"/>
      <c r="B215" s="348"/>
      <c r="C215" s="92">
        <v>1</v>
      </c>
      <c r="D215" s="17" t="s">
        <v>4</v>
      </c>
      <c r="E215" s="18">
        <v>5</v>
      </c>
      <c r="F215" s="18">
        <v>2</v>
      </c>
      <c r="G215" s="18">
        <f>E215*F215</f>
        <v>10</v>
      </c>
      <c r="H215" s="40"/>
      <c r="I215" s="201"/>
      <c r="J215" s="239"/>
      <c r="K215" s="285"/>
      <c r="L215" s="278"/>
    </row>
    <row r="216" spans="1:12" s="86" customFormat="1" ht="15" customHeight="1">
      <c r="A216" s="56"/>
      <c r="B216" s="57"/>
      <c r="C216" s="126" t="s">
        <v>91</v>
      </c>
      <c r="D216" s="58"/>
      <c r="E216" s="25"/>
      <c r="F216" s="25"/>
      <c r="G216" s="25"/>
      <c r="H216" s="67"/>
      <c r="I216" s="204"/>
      <c r="J216" s="239"/>
      <c r="K216" s="285"/>
      <c r="L216" s="278"/>
    </row>
    <row r="217" spans="1:12" s="86" customFormat="1" ht="15" customHeight="1">
      <c r="A217" s="69"/>
      <c r="B217" s="70"/>
      <c r="C217" s="125" t="s">
        <v>20</v>
      </c>
      <c r="D217" s="71"/>
      <c r="E217" s="64"/>
      <c r="F217" s="64"/>
      <c r="G217" s="64"/>
      <c r="H217" s="72"/>
      <c r="I217" s="206"/>
      <c r="J217" s="239"/>
      <c r="K217" s="285"/>
      <c r="L217" s="278"/>
    </row>
    <row r="218" spans="1:12" ht="15" customHeight="1">
      <c r="A218" s="358"/>
      <c r="B218" s="360"/>
      <c r="C218" s="127" t="s">
        <v>92</v>
      </c>
      <c r="D218" s="62"/>
      <c r="E218" s="63"/>
      <c r="F218" s="63"/>
      <c r="G218" s="63"/>
      <c r="H218" s="65"/>
      <c r="I218" s="205"/>
      <c r="J218" s="237"/>
      <c r="K218" s="282"/>
    </row>
    <row r="219" spans="1:12" s="86" customFormat="1" ht="15" customHeight="1">
      <c r="A219" s="359"/>
      <c r="B219" s="361"/>
      <c r="C219" s="125">
        <v>0.1</v>
      </c>
      <c r="D219" s="68" t="s">
        <v>4</v>
      </c>
      <c r="E219" s="25">
        <v>5</v>
      </c>
      <c r="F219" s="25">
        <v>78</v>
      </c>
      <c r="G219" s="25">
        <f>C219*E219*F219</f>
        <v>39</v>
      </c>
      <c r="H219" s="59"/>
      <c r="I219" s="204"/>
      <c r="J219" s="239"/>
      <c r="K219" s="285"/>
      <c r="L219" s="278"/>
    </row>
    <row r="220" spans="1:12" s="86" customFormat="1" ht="15" customHeight="1">
      <c r="A220" s="56"/>
      <c r="B220" s="57"/>
      <c r="C220" s="126" t="s">
        <v>90</v>
      </c>
      <c r="D220" s="58"/>
      <c r="E220" s="25"/>
      <c r="F220" s="25"/>
      <c r="G220" s="25"/>
      <c r="H220" s="67"/>
      <c r="I220" s="204"/>
      <c r="J220" s="239"/>
      <c r="K220" s="285"/>
      <c r="L220" s="278"/>
    </row>
    <row r="221" spans="1:12" s="86" customFormat="1" ht="15" customHeight="1">
      <c r="A221" s="69"/>
      <c r="B221" s="70"/>
      <c r="C221" s="125" t="s">
        <v>20</v>
      </c>
      <c r="D221" s="71"/>
      <c r="E221" s="64"/>
      <c r="F221" s="64"/>
      <c r="G221" s="64"/>
      <c r="H221" s="72"/>
      <c r="I221" s="206"/>
      <c r="J221" s="239"/>
      <c r="K221" s="285"/>
      <c r="L221" s="278"/>
    </row>
    <row r="222" spans="1:12" s="86" customFormat="1" ht="15" customHeight="1">
      <c r="A222" s="69"/>
      <c r="B222" s="70"/>
      <c r="C222" s="125" t="s">
        <v>93</v>
      </c>
      <c r="D222" s="62"/>
      <c r="E222" s="63"/>
      <c r="F222" s="63"/>
      <c r="G222" s="63"/>
      <c r="H222" s="72"/>
      <c r="I222" s="206"/>
      <c r="J222" s="239"/>
      <c r="K222" s="285"/>
      <c r="L222" s="278"/>
    </row>
    <row r="223" spans="1:12" s="86" customFormat="1" ht="15" customHeight="1">
      <c r="A223" s="60"/>
      <c r="B223" s="61"/>
      <c r="C223" s="92">
        <v>0.1</v>
      </c>
      <c r="D223" s="17" t="s">
        <v>4</v>
      </c>
      <c r="E223" s="18">
        <v>5</v>
      </c>
      <c r="F223" s="18">
        <v>78</v>
      </c>
      <c r="G223" s="18">
        <f>C223*E223*F223</f>
        <v>39</v>
      </c>
      <c r="H223" s="73"/>
      <c r="I223" s="207"/>
      <c r="J223" s="239"/>
      <c r="K223" s="285"/>
      <c r="L223" s="278"/>
    </row>
    <row r="224" spans="1:12" s="86" customFormat="1" ht="15" customHeight="1">
      <c r="A224" s="69"/>
      <c r="B224" s="70"/>
      <c r="C224" s="125" t="s">
        <v>91</v>
      </c>
      <c r="D224" s="71"/>
      <c r="E224" s="64"/>
      <c r="F224" s="64"/>
      <c r="G224" s="64"/>
      <c r="H224" s="72"/>
      <c r="I224" s="206"/>
      <c r="J224" s="239"/>
      <c r="K224" s="285"/>
      <c r="L224" s="278"/>
    </row>
    <row r="225" spans="1:12" s="86" customFormat="1" ht="15" customHeight="1">
      <c r="A225" s="69"/>
      <c r="B225" s="70"/>
      <c r="C225" s="125" t="s">
        <v>21</v>
      </c>
      <c r="D225" s="71"/>
      <c r="E225" s="64"/>
      <c r="F225" s="64"/>
      <c r="G225" s="64"/>
      <c r="H225" s="72"/>
      <c r="I225" s="206"/>
      <c r="J225" s="239"/>
      <c r="K225" s="285"/>
      <c r="L225" s="278"/>
    </row>
    <row r="226" spans="1:12" ht="15" customHeight="1">
      <c r="A226" s="358"/>
      <c r="B226" s="360"/>
      <c r="C226" s="127" t="s">
        <v>22</v>
      </c>
      <c r="D226" s="62"/>
      <c r="E226" s="63"/>
      <c r="F226" s="63"/>
      <c r="G226" s="63"/>
      <c r="H226" s="65"/>
      <c r="I226" s="205"/>
      <c r="J226" s="237"/>
      <c r="K226" s="282"/>
    </row>
    <row r="227" spans="1:12" s="86" customFormat="1" ht="15" customHeight="1">
      <c r="A227" s="347"/>
      <c r="B227" s="348"/>
      <c r="C227" s="92"/>
      <c r="D227" s="66" t="s">
        <v>4</v>
      </c>
      <c r="E227" s="18">
        <v>5</v>
      </c>
      <c r="F227" s="18">
        <v>28</v>
      </c>
      <c r="G227" s="18">
        <f>E227*F227</f>
        <v>140</v>
      </c>
      <c r="H227" s="40"/>
      <c r="I227" s="201"/>
      <c r="J227" s="239"/>
      <c r="K227" s="285"/>
      <c r="L227" s="278"/>
    </row>
    <row r="228" spans="1:12" s="86" customFormat="1" ht="15" customHeight="1">
      <c r="A228" s="46"/>
      <c r="B228" s="47"/>
      <c r="C228" s="121"/>
      <c r="D228" s="37"/>
      <c r="E228" s="38"/>
      <c r="F228" s="18" t="s">
        <v>30</v>
      </c>
      <c r="G228" s="18">
        <f>SUM(G201:G227)</f>
        <v>1983</v>
      </c>
      <c r="H228" s="318"/>
      <c r="I228" s="201">
        <f>G228*H228</f>
        <v>0</v>
      </c>
      <c r="J228" s="239"/>
      <c r="K228" s="285"/>
      <c r="L228" s="278"/>
    </row>
    <row r="229" spans="1:12" ht="15" customHeight="1">
      <c r="A229" s="35"/>
      <c r="B229" s="36"/>
      <c r="C229" s="128"/>
      <c r="D229" s="129"/>
      <c r="E229" s="130"/>
      <c r="F229" s="130"/>
      <c r="G229" s="131"/>
      <c r="H229" s="39"/>
      <c r="I229" s="39"/>
      <c r="J229" s="237"/>
      <c r="K229" s="282"/>
    </row>
    <row r="230" spans="1:12" s="86" customFormat="1" ht="30" customHeight="1">
      <c r="A230" s="69">
        <v>39</v>
      </c>
      <c r="B230" s="70"/>
      <c r="C230" s="125" t="s">
        <v>94</v>
      </c>
      <c r="D230" s="71"/>
      <c r="E230" s="64"/>
      <c r="F230" s="64"/>
      <c r="G230" s="64"/>
      <c r="H230" s="72"/>
      <c r="I230" s="206"/>
      <c r="J230" s="239"/>
      <c r="K230" s="285"/>
      <c r="L230" s="278"/>
    </row>
    <row r="231" spans="1:12" s="86" customFormat="1" ht="15" customHeight="1">
      <c r="A231" s="69"/>
      <c r="B231" s="70"/>
      <c r="C231" s="125" t="s">
        <v>95</v>
      </c>
      <c r="D231" s="71"/>
      <c r="E231" s="64"/>
      <c r="F231" s="64"/>
      <c r="G231" s="64"/>
      <c r="H231" s="72"/>
      <c r="I231" s="206"/>
      <c r="J231" s="239"/>
      <c r="K231" s="285"/>
      <c r="L231" s="278"/>
    </row>
    <row r="232" spans="1:12" ht="15" customHeight="1">
      <c r="A232" s="358"/>
      <c r="B232" s="360"/>
      <c r="C232" s="127" t="s">
        <v>96</v>
      </c>
      <c r="D232" s="62"/>
      <c r="E232" s="63"/>
      <c r="F232" s="63"/>
      <c r="G232" s="63"/>
      <c r="H232" s="65"/>
      <c r="I232" s="205"/>
      <c r="J232" s="237"/>
      <c r="K232" s="282"/>
    </row>
    <row r="233" spans="1:12" s="86" customFormat="1" ht="15" customHeight="1">
      <c r="A233" s="347"/>
      <c r="B233" s="348"/>
      <c r="C233" s="92"/>
      <c r="D233" s="66" t="s">
        <v>4</v>
      </c>
      <c r="E233" s="18">
        <v>1</v>
      </c>
      <c r="F233" s="18">
        <v>226</v>
      </c>
      <c r="G233" s="18">
        <f>E233*F233</f>
        <v>226</v>
      </c>
      <c r="H233" s="318"/>
      <c r="I233" s="201">
        <f>G233*H233</f>
        <v>0</v>
      </c>
      <c r="J233" s="239"/>
      <c r="K233" s="285"/>
      <c r="L233" s="278"/>
    </row>
    <row r="234" spans="1:12" ht="15" customHeight="1">
      <c r="A234" s="240"/>
      <c r="B234" s="1"/>
      <c r="C234" s="90"/>
      <c r="D234" s="19"/>
      <c r="E234" s="20"/>
      <c r="F234" s="20"/>
      <c r="G234" s="26"/>
      <c r="H234" s="34"/>
      <c r="I234" s="34"/>
      <c r="J234" s="237"/>
      <c r="K234" s="282"/>
    </row>
    <row r="235" spans="1:12" s="86" customFormat="1" ht="30" customHeight="1">
      <c r="A235" s="56">
        <v>40</v>
      </c>
      <c r="B235" s="57"/>
      <c r="C235" s="93" t="s">
        <v>97</v>
      </c>
      <c r="D235" s="58"/>
      <c r="E235" s="25"/>
      <c r="F235" s="25"/>
      <c r="G235" s="25"/>
      <c r="H235" s="67"/>
      <c r="I235" s="204"/>
      <c r="J235" s="239"/>
      <c r="K235" s="285"/>
      <c r="L235" s="278"/>
    </row>
    <row r="236" spans="1:12" s="86" customFormat="1" ht="15" customHeight="1">
      <c r="A236" s="69"/>
      <c r="B236" s="70"/>
      <c r="C236" s="125" t="s">
        <v>98</v>
      </c>
      <c r="D236" s="71"/>
      <c r="E236" s="64"/>
      <c r="F236" s="64"/>
      <c r="G236" s="64"/>
      <c r="H236" s="72"/>
      <c r="I236" s="206"/>
      <c r="J236" s="239"/>
      <c r="K236" s="285"/>
      <c r="L236" s="278"/>
    </row>
    <row r="237" spans="1:12" s="86" customFormat="1" ht="15" customHeight="1">
      <c r="A237" s="69"/>
      <c r="B237" s="70"/>
      <c r="C237" s="125" t="s">
        <v>23</v>
      </c>
      <c r="D237" s="62"/>
      <c r="E237" s="63"/>
      <c r="F237" s="63"/>
      <c r="G237" s="63"/>
      <c r="H237" s="72"/>
      <c r="I237" s="206"/>
      <c r="J237" s="239"/>
      <c r="K237" s="285"/>
      <c r="L237" s="278"/>
    </row>
    <row r="238" spans="1:12" s="86" customFormat="1" ht="15" customHeight="1">
      <c r="A238" s="60"/>
      <c r="B238" s="61"/>
      <c r="C238" s="92">
        <v>0.5</v>
      </c>
      <c r="D238" s="17" t="s">
        <v>4</v>
      </c>
      <c r="E238" s="18">
        <v>1</v>
      </c>
      <c r="F238" s="18">
        <v>78</v>
      </c>
      <c r="G238" s="18">
        <f>C238*E238*F238</f>
        <v>39</v>
      </c>
      <c r="H238" s="73"/>
      <c r="I238" s="207"/>
      <c r="J238" s="239"/>
      <c r="K238" s="285"/>
      <c r="L238" s="278"/>
    </row>
    <row r="239" spans="1:12" ht="15" customHeight="1">
      <c r="A239" s="69"/>
      <c r="B239" s="70"/>
      <c r="C239" s="125" t="s">
        <v>99</v>
      </c>
      <c r="D239" s="71"/>
      <c r="E239" s="64"/>
      <c r="F239" s="64"/>
      <c r="G239" s="64"/>
      <c r="H239" s="72"/>
      <c r="I239" s="206"/>
      <c r="J239" s="239"/>
      <c r="K239" s="285"/>
    </row>
    <row r="240" spans="1:12" ht="15" customHeight="1">
      <c r="A240" s="69"/>
      <c r="B240" s="70"/>
      <c r="C240" s="125" t="s">
        <v>23</v>
      </c>
      <c r="D240" s="62"/>
      <c r="E240" s="63"/>
      <c r="F240" s="63"/>
      <c r="G240" s="63"/>
      <c r="H240" s="72"/>
      <c r="I240" s="206"/>
      <c r="J240" s="239"/>
      <c r="K240" s="285"/>
    </row>
    <row r="241" spans="1:12" ht="15" customHeight="1">
      <c r="A241" s="60"/>
      <c r="B241" s="61"/>
      <c r="C241" s="92">
        <v>0.5</v>
      </c>
      <c r="D241" s="17" t="s">
        <v>4</v>
      </c>
      <c r="E241" s="18">
        <v>1</v>
      </c>
      <c r="F241" s="18">
        <v>78</v>
      </c>
      <c r="G241" s="18">
        <f>C241*E241*F241</f>
        <v>39</v>
      </c>
      <c r="H241" s="73"/>
      <c r="I241" s="207"/>
      <c r="J241" s="239"/>
      <c r="K241" s="285"/>
    </row>
    <row r="242" spans="1:12" ht="15" customHeight="1">
      <c r="A242" s="69"/>
      <c r="B242" s="70"/>
      <c r="C242" s="125" t="s">
        <v>100</v>
      </c>
      <c r="D242" s="71"/>
      <c r="E242" s="64"/>
      <c r="F242" s="64"/>
      <c r="G242" s="64"/>
      <c r="H242" s="72"/>
      <c r="I242" s="206"/>
      <c r="J242" s="239"/>
      <c r="K242" s="285"/>
    </row>
    <row r="243" spans="1:12" ht="15" customHeight="1">
      <c r="A243" s="69"/>
      <c r="B243" s="70"/>
      <c r="C243" s="125" t="s">
        <v>101</v>
      </c>
      <c r="D243" s="62"/>
      <c r="E243" s="63"/>
      <c r="F243" s="63"/>
      <c r="G243" s="63"/>
      <c r="H243" s="72"/>
      <c r="I243" s="206"/>
      <c r="J243" s="239"/>
      <c r="K243" s="285"/>
    </row>
    <row r="244" spans="1:12" ht="15" customHeight="1">
      <c r="A244" s="60"/>
      <c r="B244" s="61"/>
      <c r="C244" s="92"/>
      <c r="D244" s="17" t="s">
        <v>4</v>
      </c>
      <c r="E244" s="18">
        <v>1</v>
      </c>
      <c r="F244" s="18">
        <v>20</v>
      </c>
      <c r="G244" s="18">
        <f>E244*F244</f>
        <v>20</v>
      </c>
      <c r="H244" s="73"/>
      <c r="I244" s="207"/>
      <c r="J244" s="239"/>
      <c r="K244" s="285"/>
    </row>
    <row r="245" spans="1:12" ht="15" customHeight="1">
      <c r="A245" s="69"/>
      <c r="B245" s="70"/>
      <c r="C245" s="125" t="s">
        <v>102</v>
      </c>
      <c r="D245" s="71"/>
      <c r="E245" s="64"/>
      <c r="F245" s="64"/>
      <c r="G245" s="64"/>
      <c r="H245" s="72"/>
      <c r="I245" s="206"/>
      <c r="J245" s="239"/>
      <c r="K245" s="285"/>
    </row>
    <row r="246" spans="1:12" ht="15" customHeight="1">
      <c r="A246" s="69"/>
      <c r="B246" s="70"/>
      <c r="C246" s="125" t="s">
        <v>101</v>
      </c>
      <c r="D246" s="62"/>
      <c r="E246" s="63"/>
      <c r="F246" s="63"/>
      <c r="G246" s="63"/>
      <c r="H246" s="72"/>
      <c r="I246" s="206"/>
      <c r="J246" s="239"/>
      <c r="K246" s="285"/>
    </row>
    <row r="247" spans="1:12" ht="15" customHeight="1">
      <c r="A247" s="60"/>
      <c r="B247" s="61"/>
      <c r="C247" s="92"/>
      <c r="D247" s="17" t="s">
        <v>4</v>
      </c>
      <c r="E247" s="18">
        <v>1</v>
      </c>
      <c r="F247" s="18">
        <v>8</v>
      </c>
      <c r="G247" s="18">
        <f>E247*F247</f>
        <v>8</v>
      </c>
      <c r="H247" s="73"/>
      <c r="I247" s="207"/>
      <c r="J247" s="239"/>
      <c r="K247" s="285"/>
    </row>
    <row r="248" spans="1:12" s="86" customFormat="1" ht="15" customHeight="1">
      <c r="A248" s="46"/>
      <c r="B248" s="47"/>
      <c r="C248" s="121"/>
      <c r="D248" s="37"/>
      <c r="E248" s="38"/>
      <c r="F248" s="18" t="s">
        <v>30</v>
      </c>
      <c r="G248" s="18">
        <f>SUM(G238:G247)</f>
        <v>106</v>
      </c>
      <c r="H248" s="318"/>
      <c r="I248" s="201">
        <f>G248*H248</f>
        <v>0</v>
      </c>
      <c r="J248" s="239"/>
      <c r="K248" s="285"/>
      <c r="L248" s="278"/>
    </row>
    <row r="249" spans="1:12" ht="15" customHeight="1">
      <c r="A249" s="240"/>
      <c r="B249" s="1"/>
      <c r="C249" s="90"/>
      <c r="D249" s="19"/>
      <c r="E249" s="20"/>
      <c r="F249" s="20"/>
      <c r="G249" s="26"/>
      <c r="H249" s="34"/>
      <c r="I249" s="34"/>
      <c r="J249" s="237"/>
      <c r="K249" s="282"/>
    </row>
    <row r="250" spans="1:12" ht="75" customHeight="1">
      <c r="A250" s="347">
        <v>41</v>
      </c>
      <c r="B250" s="348"/>
      <c r="C250" s="83" t="s">
        <v>317</v>
      </c>
      <c r="D250" s="17"/>
      <c r="E250" s="18"/>
      <c r="F250" s="25"/>
      <c r="G250" s="25"/>
      <c r="H250" s="28"/>
      <c r="I250" s="198"/>
      <c r="J250" s="237"/>
      <c r="K250" s="282"/>
    </row>
    <row r="251" spans="1:12" s="86" customFormat="1" ht="15" customHeight="1">
      <c r="A251" s="347"/>
      <c r="B251" s="348"/>
      <c r="C251" s="92">
        <v>0.1</v>
      </c>
      <c r="D251" s="17" t="s">
        <v>4</v>
      </c>
      <c r="E251" s="18">
        <v>2</v>
      </c>
      <c r="F251" s="18">
        <v>78</v>
      </c>
      <c r="G251" s="18">
        <f>C251*E251*F251</f>
        <v>15.600000000000001</v>
      </c>
      <c r="H251" s="318"/>
      <c r="I251" s="201">
        <f>G251*H251</f>
        <v>0</v>
      </c>
      <c r="J251" s="239"/>
      <c r="K251" s="285"/>
      <c r="L251" s="278"/>
    </row>
    <row r="252" spans="1:12" ht="15" customHeight="1">
      <c r="A252" s="240"/>
      <c r="B252" s="1"/>
      <c r="C252" s="90"/>
      <c r="D252" s="19"/>
      <c r="E252" s="20"/>
      <c r="F252" s="20"/>
      <c r="G252" s="26"/>
      <c r="H252" s="34"/>
      <c r="I252" s="34"/>
      <c r="J252" s="237"/>
      <c r="K252" s="282"/>
    </row>
    <row r="253" spans="1:12" s="86" customFormat="1" ht="45" customHeight="1">
      <c r="A253" s="56">
        <v>42</v>
      </c>
      <c r="B253" s="57"/>
      <c r="C253" s="93" t="s">
        <v>103</v>
      </c>
      <c r="D253" s="58"/>
      <c r="E253" s="25"/>
      <c r="F253" s="25"/>
      <c r="G253" s="25"/>
      <c r="H253" s="67"/>
      <c r="I253" s="204"/>
      <c r="J253" s="239"/>
      <c r="K253" s="285"/>
      <c r="L253" s="278"/>
    </row>
    <row r="254" spans="1:12" s="86" customFormat="1" ht="15" customHeight="1">
      <c r="A254" s="69"/>
      <c r="B254" s="70"/>
      <c r="C254" s="125" t="s">
        <v>24</v>
      </c>
      <c r="D254" s="71" t="s">
        <v>79</v>
      </c>
      <c r="E254" s="64">
        <v>3</v>
      </c>
      <c r="F254" s="64">
        <v>24000</v>
      </c>
      <c r="G254" s="64">
        <f>F254*E254</f>
        <v>72000</v>
      </c>
      <c r="H254" s="72"/>
      <c r="I254" s="206"/>
      <c r="J254" s="239"/>
      <c r="K254" s="285"/>
      <c r="L254" s="278"/>
    </row>
    <row r="255" spans="1:12" s="86" customFormat="1" ht="15" customHeight="1">
      <c r="A255" s="69"/>
      <c r="B255" s="70"/>
      <c r="C255" s="125" t="s">
        <v>25</v>
      </c>
      <c r="D255" s="71" t="s">
        <v>79</v>
      </c>
      <c r="E255" s="64">
        <v>3</v>
      </c>
      <c r="F255" s="64">
        <v>17500</v>
      </c>
      <c r="G255" s="64">
        <f>F255*E255</f>
        <v>52500</v>
      </c>
      <c r="H255" s="72"/>
      <c r="I255" s="206"/>
      <c r="J255" s="239"/>
      <c r="K255" s="285"/>
      <c r="L255" s="278"/>
    </row>
    <row r="256" spans="1:12" s="86" customFormat="1" ht="15" customHeight="1">
      <c r="A256" s="69"/>
      <c r="B256" s="70"/>
      <c r="C256" s="125" t="s">
        <v>26</v>
      </c>
      <c r="D256" s="71" t="s">
        <v>79</v>
      </c>
      <c r="E256" s="63">
        <v>3</v>
      </c>
      <c r="F256" s="63">
        <v>5000</v>
      </c>
      <c r="G256" s="64">
        <f>F256*E256</f>
        <v>15000</v>
      </c>
      <c r="H256" s="72"/>
      <c r="I256" s="206"/>
      <c r="J256" s="239"/>
      <c r="K256" s="285"/>
      <c r="L256" s="278"/>
    </row>
    <row r="257" spans="1:13" s="86" customFormat="1" ht="15" customHeight="1">
      <c r="A257" s="60"/>
      <c r="B257" s="61"/>
      <c r="C257" s="92"/>
      <c r="D257" s="17"/>
      <c r="E257" s="18"/>
      <c r="F257" s="18" t="s">
        <v>30</v>
      </c>
      <c r="G257" s="18">
        <f>SUM(G252:G256)</f>
        <v>139500</v>
      </c>
      <c r="H257" s="318"/>
      <c r="I257" s="201">
        <f>G257*H257</f>
        <v>0</v>
      </c>
      <c r="J257" s="239"/>
      <c r="K257" s="285"/>
      <c r="L257" s="278"/>
    </row>
    <row r="258" spans="1:13" ht="15" customHeight="1">
      <c r="A258" s="240"/>
      <c r="B258" s="1"/>
      <c r="C258" s="90"/>
      <c r="D258" s="19"/>
      <c r="E258" s="20"/>
      <c r="F258" s="20"/>
      <c r="G258" s="26"/>
      <c r="H258" s="34"/>
      <c r="I258" s="34"/>
      <c r="J258" s="237"/>
      <c r="K258" s="282"/>
    </row>
    <row r="259" spans="1:13" ht="45" customHeight="1">
      <c r="A259" s="56">
        <v>43</v>
      </c>
      <c r="B259" s="2"/>
      <c r="C259" s="132" t="s">
        <v>104</v>
      </c>
      <c r="D259" s="17"/>
      <c r="E259" s="18"/>
      <c r="F259" s="25"/>
      <c r="G259" s="25"/>
      <c r="H259" s="28"/>
      <c r="I259" s="198"/>
      <c r="J259" s="237"/>
      <c r="K259" s="282"/>
    </row>
    <row r="260" spans="1:13" ht="90" customHeight="1">
      <c r="A260" s="347"/>
      <c r="B260" s="348"/>
      <c r="C260" s="83" t="s">
        <v>105</v>
      </c>
      <c r="D260" s="17"/>
      <c r="E260" s="18"/>
      <c r="F260" s="25"/>
      <c r="G260" s="25"/>
      <c r="H260" s="28"/>
      <c r="I260" s="198"/>
      <c r="J260" s="237"/>
      <c r="K260" s="282"/>
    </row>
    <row r="261" spans="1:13" ht="15" customHeight="1">
      <c r="A261" s="347"/>
      <c r="B261" s="348"/>
      <c r="C261" s="92"/>
      <c r="D261" s="17" t="s">
        <v>4</v>
      </c>
      <c r="E261" s="18">
        <f>2*5</f>
        <v>10</v>
      </c>
      <c r="F261" s="18">
        <v>16</v>
      </c>
      <c r="G261" s="18">
        <f>E261*F261</f>
        <v>160</v>
      </c>
      <c r="H261" s="318"/>
      <c r="I261" s="201">
        <f>G261*H261</f>
        <v>0</v>
      </c>
      <c r="J261" s="239"/>
      <c r="K261" s="285"/>
    </row>
    <row r="262" spans="1:13" ht="15" customHeight="1">
      <c r="A262" s="240"/>
      <c r="B262" s="1"/>
      <c r="C262" s="90"/>
      <c r="D262" s="19"/>
      <c r="E262" s="20"/>
      <c r="F262" s="20"/>
      <c r="G262" s="26"/>
      <c r="H262" s="34"/>
      <c r="I262" s="34"/>
      <c r="J262" s="210" t="s">
        <v>320</v>
      </c>
      <c r="K262" s="282"/>
    </row>
    <row r="263" spans="1:13" ht="15.75">
      <c r="A263" s="99"/>
      <c r="B263" s="100"/>
      <c r="C263" s="123"/>
      <c r="D263" s="101"/>
      <c r="E263" s="24"/>
      <c r="F263" s="24"/>
      <c r="G263" s="24"/>
      <c r="H263" s="33" t="s">
        <v>76</v>
      </c>
      <c r="I263" s="29">
        <f>SUM(I202:I261)</f>
        <v>0</v>
      </c>
      <c r="J263" s="211" t="e">
        <f>I263/I590</f>
        <v>#DIV/0!</v>
      </c>
      <c r="K263" s="283">
        <f>I263</f>
        <v>0</v>
      </c>
      <c r="L263" s="288"/>
    </row>
    <row r="264" spans="1:13" ht="15" customHeight="1">
      <c r="A264" s="240"/>
      <c r="B264" s="1"/>
      <c r="C264" s="90"/>
      <c r="D264" s="19"/>
      <c r="E264" s="20"/>
      <c r="F264" s="20"/>
      <c r="G264" s="26"/>
      <c r="H264" s="34"/>
      <c r="I264" s="34"/>
      <c r="J264" s="185"/>
      <c r="K264" s="282"/>
    </row>
    <row r="265" spans="1:13" ht="18">
      <c r="A265" s="370" t="s">
        <v>107</v>
      </c>
      <c r="B265" s="371"/>
      <c r="C265" s="371"/>
      <c r="D265" s="371"/>
      <c r="E265" s="371"/>
      <c r="F265" s="371"/>
      <c r="G265" s="371"/>
      <c r="H265" s="371"/>
      <c r="I265" s="371"/>
      <c r="J265" s="372"/>
      <c r="K265" s="289"/>
      <c r="M265" s="115"/>
    </row>
    <row r="266" spans="1:13" ht="18.75">
      <c r="A266" s="242"/>
      <c r="B266" s="9"/>
      <c r="C266" s="170"/>
      <c r="D266" s="16"/>
      <c r="E266" s="23"/>
      <c r="F266" s="23"/>
      <c r="G266" s="23"/>
      <c r="H266" s="31"/>
      <c r="I266" s="31"/>
      <c r="J266" s="188"/>
      <c r="K266" s="290"/>
      <c r="M266" s="115"/>
    </row>
    <row r="267" spans="1:13" s="86" customFormat="1" ht="18" customHeight="1">
      <c r="A267" s="349" t="s">
        <v>4</v>
      </c>
      <c r="B267" s="349"/>
      <c r="C267" s="106" t="s">
        <v>5</v>
      </c>
      <c r="D267" s="106" t="s">
        <v>34</v>
      </c>
      <c r="E267" s="107" t="s">
        <v>4</v>
      </c>
      <c r="F267" s="107" t="s">
        <v>7</v>
      </c>
      <c r="G267" s="107" t="s">
        <v>6</v>
      </c>
      <c r="H267" s="104" t="s">
        <v>8</v>
      </c>
      <c r="I267" s="104" t="s">
        <v>9</v>
      </c>
      <c r="J267" s="184" t="s">
        <v>320</v>
      </c>
      <c r="K267" s="291"/>
      <c r="L267" s="278"/>
    </row>
    <row r="268" spans="1:13" s="86" customFormat="1" ht="18" customHeight="1">
      <c r="A268" s="243"/>
      <c r="B268" s="53"/>
      <c r="C268" s="53"/>
      <c r="D268" s="53"/>
      <c r="E268" s="54"/>
      <c r="F268" s="54"/>
      <c r="G268" s="54"/>
      <c r="H268" s="55"/>
      <c r="I268" s="55"/>
      <c r="J268" s="244"/>
      <c r="K268" s="291"/>
      <c r="L268" s="292"/>
    </row>
    <row r="269" spans="1:13" ht="60" customHeight="1">
      <c r="A269" s="3"/>
      <c r="B269" s="2"/>
      <c r="C269" s="84" t="s">
        <v>27</v>
      </c>
      <c r="D269" s="11"/>
      <c r="E269" s="12"/>
      <c r="F269" s="12"/>
      <c r="G269" s="14"/>
      <c r="H269" s="28"/>
      <c r="I269" s="198"/>
      <c r="J269" s="237"/>
      <c r="K269" s="282"/>
    </row>
    <row r="270" spans="1:13" s="86" customFormat="1" ht="30" customHeight="1">
      <c r="A270" s="56">
        <v>44</v>
      </c>
      <c r="B270" s="57"/>
      <c r="C270" s="133" t="s">
        <v>108</v>
      </c>
      <c r="D270" s="71"/>
      <c r="E270" s="64"/>
      <c r="F270" s="64"/>
      <c r="G270" s="64"/>
      <c r="H270" s="72"/>
      <c r="I270" s="206"/>
      <c r="J270" s="239"/>
      <c r="K270" s="285"/>
      <c r="L270" s="278"/>
    </row>
    <row r="271" spans="1:13" s="86" customFormat="1" ht="15" customHeight="1">
      <c r="A271" s="60"/>
      <c r="B271" s="61"/>
      <c r="C271" s="92"/>
      <c r="D271" s="17" t="s">
        <v>4</v>
      </c>
      <c r="E271" s="18">
        <v>1</v>
      </c>
      <c r="F271" s="18">
        <v>4750</v>
      </c>
      <c r="G271" s="18">
        <f>E271*F271</f>
        <v>4750</v>
      </c>
      <c r="H271" s="318"/>
      <c r="I271" s="201">
        <f>G271*H271</f>
        <v>0</v>
      </c>
      <c r="J271" s="239"/>
      <c r="K271" s="285"/>
      <c r="L271" s="278"/>
    </row>
    <row r="272" spans="1:13" ht="15" customHeight="1">
      <c r="A272" s="240"/>
      <c r="B272" s="1"/>
      <c r="C272" s="90"/>
      <c r="D272" s="19"/>
      <c r="E272" s="20"/>
      <c r="F272" s="20"/>
      <c r="G272" s="26"/>
      <c r="H272" s="34"/>
      <c r="I272" s="34"/>
      <c r="J272" s="237"/>
      <c r="K272" s="282"/>
    </row>
    <row r="273" spans="1:13" s="86" customFormat="1" ht="45" customHeight="1">
      <c r="A273" s="56">
        <v>45</v>
      </c>
      <c r="B273" s="57"/>
      <c r="C273" s="94" t="s">
        <v>316</v>
      </c>
      <c r="D273" s="58"/>
      <c r="E273" s="25"/>
      <c r="F273" s="25"/>
      <c r="G273" s="25"/>
      <c r="H273" s="67"/>
      <c r="I273" s="204"/>
      <c r="J273" s="239"/>
      <c r="K273" s="285"/>
      <c r="L273" s="278"/>
    </row>
    <row r="274" spans="1:13" s="86" customFormat="1" ht="15" customHeight="1">
      <c r="A274" s="60"/>
      <c r="B274" s="61"/>
      <c r="C274" s="134"/>
      <c r="D274" s="17" t="s">
        <v>79</v>
      </c>
      <c r="E274" s="18">
        <v>1</v>
      </c>
      <c r="F274" s="18">
        <v>4760</v>
      </c>
      <c r="G274" s="18">
        <f>E274*F274</f>
        <v>4760</v>
      </c>
      <c r="H274" s="318"/>
      <c r="I274" s="201">
        <f>G274*H274</f>
        <v>0</v>
      </c>
      <c r="J274" s="239"/>
      <c r="K274" s="285"/>
      <c r="L274" s="278"/>
    </row>
    <row r="275" spans="1:13" ht="15" customHeight="1">
      <c r="A275" s="240"/>
      <c r="B275" s="1"/>
      <c r="C275" s="90"/>
      <c r="D275" s="19"/>
      <c r="E275" s="20"/>
      <c r="F275" s="20"/>
      <c r="G275" s="26"/>
      <c r="H275" s="34"/>
      <c r="I275" s="34"/>
      <c r="J275" s="237"/>
      <c r="K275" s="282"/>
    </row>
    <row r="276" spans="1:13" s="86" customFormat="1" ht="30" customHeight="1">
      <c r="A276" s="56">
        <v>46</v>
      </c>
      <c r="B276" s="57"/>
      <c r="C276" s="94" t="s">
        <v>109</v>
      </c>
      <c r="D276" s="58"/>
      <c r="E276" s="25"/>
      <c r="F276" s="25"/>
      <c r="G276" s="25"/>
      <c r="H276" s="67"/>
      <c r="I276" s="204"/>
      <c r="J276" s="239"/>
      <c r="K276" s="285"/>
      <c r="L276" s="278"/>
    </row>
    <row r="277" spans="1:13" s="86" customFormat="1" ht="15" customHeight="1">
      <c r="A277" s="60"/>
      <c r="B277" s="61"/>
      <c r="C277" s="134"/>
      <c r="D277" s="17" t="s">
        <v>79</v>
      </c>
      <c r="E277" s="18">
        <v>1</v>
      </c>
      <c r="F277" s="18">
        <v>4760</v>
      </c>
      <c r="G277" s="18">
        <f>E277*F277</f>
        <v>4760</v>
      </c>
      <c r="H277" s="318"/>
      <c r="I277" s="201">
        <f>G277*H277</f>
        <v>0</v>
      </c>
      <c r="J277" s="239"/>
      <c r="K277" s="285"/>
      <c r="L277" s="278"/>
    </row>
    <row r="278" spans="1:13" ht="15" customHeight="1">
      <c r="A278" s="240"/>
      <c r="B278" s="1"/>
      <c r="C278" s="90"/>
      <c r="D278" s="19"/>
      <c r="E278" s="20"/>
      <c r="F278" s="20"/>
      <c r="G278" s="26"/>
      <c r="H278" s="34"/>
      <c r="I278" s="34"/>
      <c r="J278" s="237"/>
      <c r="K278" s="282"/>
    </row>
    <row r="279" spans="1:13" s="86" customFormat="1" ht="15" customHeight="1">
      <c r="A279" s="56">
        <v>47</v>
      </c>
      <c r="B279" s="57"/>
      <c r="C279" s="135" t="s">
        <v>110</v>
      </c>
      <c r="D279" s="74"/>
      <c r="E279" s="38"/>
      <c r="F279" s="38"/>
      <c r="G279" s="38"/>
      <c r="H279" s="40"/>
      <c r="I279" s="88"/>
      <c r="J279" s="239"/>
      <c r="K279" s="285"/>
      <c r="L279" s="278"/>
    </row>
    <row r="280" spans="1:13" s="86" customFormat="1" ht="15" customHeight="1">
      <c r="A280" s="69"/>
      <c r="B280" s="70" t="s">
        <v>12</v>
      </c>
      <c r="C280" s="136" t="s">
        <v>111</v>
      </c>
      <c r="D280" s="71" t="s">
        <v>4</v>
      </c>
      <c r="E280" s="64">
        <v>5</v>
      </c>
      <c r="F280" s="18">
        <v>4750</v>
      </c>
      <c r="G280" s="18">
        <f>E280*F280</f>
        <v>23750</v>
      </c>
      <c r="H280" s="318"/>
      <c r="I280" s="201">
        <f>G280*H280</f>
        <v>0</v>
      </c>
      <c r="J280" s="239"/>
      <c r="K280" s="285"/>
      <c r="L280" s="278"/>
    </row>
    <row r="281" spans="1:13" s="86" customFormat="1" ht="15" customHeight="1">
      <c r="A281" s="60"/>
      <c r="B281" s="61" t="s">
        <v>13</v>
      </c>
      <c r="C281" s="134" t="s">
        <v>112</v>
      </c>
      <c r="D281" s="17" t="s">
        <v>79</v>
      </c>
      <c r="E281" s="18">
        <v>5</v>
      </c>
      <c r="F281" s="18">
        <v>4760</v>
      </c>
      <c r="G281" s="18">
        <f>E281*F281</f>
        <v>23800</v>
      </c>
      <c r="H281" s="318"/>
      <c r="I281" s="201">
        <f>G281*H281</f>
        <v>0</v>
      </c>
      <c r="J281" s="239"/>
      <c r="K281" s="285"/>
      <c r="L281" s="278"/>
    </row>
    <row r="282" spans="1:13" ht="15" customHeight="1">
      <c r="A282" s="240"/>
      <c r="B282" s="1"/>
      <c r="C282" s="90"/>
      <c r="D282" s="19"/>
      <c r="E282" s="20"/>
      <c r="F282" s="20"/>
      <c r="G282" s="26"/>
      <c r="H282" s="34"/>
      <c r="I282" s="34"/>
      <c r="J282" s="210" t="s">
        <v>320</v>
      </c>
      <c r="K282" s="282"/>
    </row>
    <row r="283" spans="1:13" ht="15.75">
      <c r="A283" s="99"/>
      <c r="B283" s="100"/>
      <c r="C283" s="123"/>
      <c r="D283" s="101"/>
      <c r="E283" s="24"/>
      <c r="F283" s="24"/>
      <c r="G283" s="24"/>
      <c r="H283" s="33" t="s">
        <v>76</v>
      </c>
      <c r="I283" s="29">
        <f>SUM(I269:I281)</f>
        <v>0</v>
      </c>
      <c r="J283" s="211" t="e">
        <f>I283/I590</f>
        <v>#DIV/0!</v>
      </c>
      <c r="K283" s="283">
        <f>I283</f>
        <v>0</v>
      </c>
      <c r="L283" s="288"/>
    </row>
    <row r="284" spans="1:13" ht="15" customHeight="1">
      <c r="A284" s="240"/>
      <c r="B284" s="1"/>
      <c r="C284" s="90"/>
      <c r="D284" s="19"/>
      <c r="E284" s="20"/>
      <c r="F284" s="20"/>
      <c r="G284" s="26"/>
      <c r="H284" s="34"/>
      <c r="I284" s="34"/>
      <c r="J284" s="185"/>
      <c r="K284" s="282"/>
    </row>
    <row r="285" spans="1:13" ht="18">
      <c r="A285" s="370" t="s">
        <v>113</v>
      </c>
      <c r="B285" s="371"/>
      <c r="C285" s="371"/>
      <c r="D285" s="371"/>
      <c r="E285" s="371"/>
      <c r="F285" s="371"/>
      <c r="G285" s="371"/>
      <c r="H285" s="371"/>
      <c r="I285" s="371"/>
      <c r="J285" s="372"/>
      <c r="K285" s="289"/>
      <c r="M285" s="115"/>
    </row>
    <row r="286" spans="1:13" ht="18.75">
      <c r="A286" s="242"/>
      <c r="B286" s="9"/>
      <c r="C286" s="170"/>
      <c r="D286" s="16"/>
      <c r="E286" s="23"/>
      <c r="F286" s="23"/>
      <c r="G286" s="23"/>
      <c r="H286" s="31"/>
      <c r="I286" s="31"/>
      <c r="J286" s="188"/>
      <c r="K286" s="290"/>
      <c r="M286" s="115"/>
    </row>
    <row r="287" spans="1:13" s="86" customFormat="1" ht="18" customHeight="1">
      <c r="A287" s="349" t="s">
        <v>4</v>
      </c>
      <c r="B287" s="349"/>
      <c r="C287" s="106" t="s">
        <v>5</v>
      </c>
      <c r="D287" s="106" t="s">
        <v>34</v>
      </c>
      <c r="E287" s="107" t="s">
        <v>4</v>
      </c>
      <c r="F287" s="107" t="s">
        <v>7</v>
      </c>
      <c r="G287" s="107" t="s">
        <v>6</v>
      </c>
      <c r="H287" s="104" t="s">
        <v>8</v>
      </c>
      <c r="I287" s="104" t="s">
        <v>9</v>
      </c>
      <c r="J287" s="184" t="s">
        <v>320</v>
      </c>
      <c r="K287" s="291"/>
      <c r="L287" s="278"/>
    </row>
    <row r="288" spans="1:13" s="86" customFormat="1" ht="18" customHeight="1">
      <c r="A288" s="243"/>
      <c r="B288" s="53"/>
      <c r="C288" s="53"/>
      <c r="D288" s="53"/>
      <c r="E288" s="54"/>
      <c r="F288" s="54"/>
      <c r="G288" s="54"/>
      <c r="H288" s="55"/>
      <c r="I288" s="55"/>
      <c r="J288" s="244"/>
      <c r="K288" s="291"/>
      <c r="L288" s="292"/>
    </row>
    <row r="289" spans="1:13" ht="45" customHeight="1">
      <c r="A289" s="56">
        <v>48</v>
      </c>
      <c r="B289" s="57"/>
      <c r="C289" s="83" t="s">
        <v>114</v>
      </c>
      <c r="D289" s="95"/>
      <c r="E289" s="12"/>
      <c r="F289" s="12"/>
      <c r="G289" s="14"/>
      <c r="H289" s="28"/>
      <c r="I289" s="198"/>
      <c r="J289" s="237"/>
      <c r="K289" s="282"/>
    </row>
    <row r="290" spans="1:13" s="86" customFormat="1" ht="15" customHeight="1">
      <c r="A290" s="60"/>
      <c r="B290" s="61"/>
      <c r="C290" s="92"/>
      <c r="D290" s="66" t="s">
        <v>4</v>
      </c>
      <c r="E290" s="18">
        <v>1</v>
      </c>
      <c r="F290" s="18">
        <v>1</v>
      </c>
      <c r="G290" s="18">
        <f>E290*F290</f>
        <v>1</v>
      </c>
      <c r="H290" s="318"/>
      <c r="I290" s="201">
        <f>G290*H290</f>
        <v>0</v>
      </c>
      <c r="J290" s="239"/>
      <c r="K290" s="285"/>
      <c r="L290" s="278"/>
    </row>
    <row r="291" spans="1:13" ht="15" customHeight="1">
      <c r="A291" s="240"/>
      <c r="B291" s="1"/>
      <c r="C291" s="90"/>
      <c r="D291" s="19"/>
      <c r="E291" s="20"/>
      <c r="F291" s="20"/>
      <c r="G291" s="26"/>
      <c r="H291" s="34"/>
      <c r="I291" s="34"/>
      <c r="J291" s="237"/>
      <c r="K291" s="282"/>
    </row>
    <row r="292" spans="1:13" ht="45" customHeight="1">
      <c r="A292" s="56">
        <v>49</v>
      </c>
      <c r="B292" s="57"/>
      <c r="C292" s="83" t="s">
        <v>115</v>
      </c>
      <c r="D292" s="95"/>
      <c r="E292" s="12"/>
      <c r="F292" s="12"/>
      <c r="G292" s="14"/>
      <c r="H292" s="28"/>
      <c r="I292" s="198"/>
      <c r="J292" s="237"/>
      <c r="K292" s="282"/>
    </row>
    <row r="293" spans="1:13" s="86" customFormat="1" ht="15" customHeight="1">
      <c r="A293" s="60"/>
      <c r="B293" s="61"/>
      <c r="C293" s="92"/>
      <c r="D293" s="66" t="s">
        <v>4</v>
      </c>
      <c r="E293" s="18">
        <v>5</v>
      </c>
      <c r="F293" s="18">
        <v>2</v>
      </c>
      <c r="G293" s="18">
        <f>E293*F293</f>
        <v>10</v>
      </c>
      <c r="H293" s="318"/>
      <c r="I293" s="201">
        <f>G293*H293</f>
        <v>0</v>
      </c>
      <c r="J293" s="239"/>
      <c r="K293" s="285"/>
      <c r="L293" s="278"/>
    </row>
    <row r="294" spans="1:13" ht="15" customHeight="1">
      <c r="A294" s="240"/>
      <c r="B294" s="1"/>
      <c r="C294" s="90"/>
      <c r="D294" s="19"/>
      <c r="E294" s="20"/>
      <c r="F294" s="20"/>
      <c r="G294" s="26"/>
      <c r="H294" s="34"/>
      <c r="I294" s="34"/>
      <c r="J294" s="210" t="s">
        <v>320</v>
      </c>
      <c r="K294" s="282"/>
    </row>
    <row r="295" spans="1:13" ht="15.75">
      <c r="A295" s="99"/>
      <c r="B295" s="100"/>
      <c r="C295" s="123"/>
      <c r="D295" s="101"/>
      <c r="E295" s="24"/>
      <c r="F295" s="24"/>
      <c r="G295" s="24"/>
      <c r="H295" s="33" t="s">
        <v>76</v>
      </c>
      <c r="I295" s="29">
        <f>SUM(I289:I293)</f>
        <v>0</v>
      </c>
      <c r="J295" s="211" t="e">
        <f>I295/I590</f>
        <v>#DIV/0!</v>
      </c>
      <c r="K295" s="283">
        <f>I295</f>
        <v>0</v>
      </c>
      <c r="L295" s="288"/>
    </row>
    <row r="296" spans="1:13" ht="15.75">
      <c r="A296" s="245"/>
      <c r="B296" s="9"/>
      <c r="C296" s="137"/>
      <c r="D296" s="16"/>
      <c r="E296" s="23"/>
      <c r="F296" s="23"/>
      <c r="G296" s="23"/>
      <c r="H296" s="31"/>
      <c r="I296" s="32"/>
      <c r="J296" s="187"/>
      <c r="K296" s="283"/>
    </row>
    <row r="297" spans="1:13" s="86" customFormat="1" ht="18">
      <c r="A297" s="388" t="s">
        <v>116</v>
      </c>
      <c r="B297" s="389"/>
      <c r="C297" s="389"/>
      <c r="D297" s="389"/>
      <c r="E297" s="389"/>
      <c r="F297" s="389"/>
      <c r="G297" s="389"/>
      <c r="H297" s="389"/>
      <c r="I297" s="389"/>
      <c r="J297" s="390"/>
      <c r="K297" s="293"/>
      <c r="L297" s="278"/>
      <c r="M297" s="138"/>
    </row>
    <row r="298" spans="1:13" s="86" customFormat="1" ht="18">
      <c r="A298" s="391" t="s">
        <v>29</v>
      </c>
      <c r="B298" s="392"/>
      <c r="C298" s="392"/>
      <c r="D298" s="392"/>
      <c r="E298" s="392"/>
      <c r="F298" s="392"/>
      <c r="G298" s="392"/>
      <c r="H298" s="392"/>
      <c r="I298" s="392"/>
      <c r="J298" s="393"/>
      <c r="K298" s="293"/>
      <c r="L298" s="278"/>
      <c r="M298" s="138"/>
    </row>
    <row r="299" spans="1:13" ht="18.75">
      <c r="A299" s="242"/>
      <c r="B299" s="9"/>
      <c r="C299" s="170"/>
      <c r="D299" s="16"/>
      <c r="E299" s="23"/>
      <c r="F299" s="23"/>
      <c r="G299" s="23"/>
      <c r="H299" s="31"/>
      <c r="I299" s="31"/>
      <c r="J299" s="188"/>
      <c r="K299" s="290"/>
      <c r="M299" s="115"/>
    </row>
    <row r="300" spans="1:13" s="86" customFormat="1" ht="18" customHeight="1">
      <c r="A300" s="349" t="s">
        <v>4</v>
      </c>
      <c r="B300" s="349"/>
      <c r="C300" s="106" t="s">
        <v>5</v>
      </c>
      <c r="D300" s="106" t="s">
        <v>34</v>
      </c>
      <c r="E300" s="107" t="s">
        <v>4</v>
      </c>
      <c r="F300" s="107" t="s">
        <v>7</v>
      </c>
      <c r="G300" s="107" t="s">
        <v>6</v>
      </c>
      <c r="H300" s="104" t="s">
        <v>8</v>
      </c>
      <c r="I300" s="104" t="s">
        <v>9</v>
      </c>
      <c r="J300" s="184" t="s">
        <v>320</v>
      </c>
      <c r="K300" s="291"/>
      <c r="L300" s="278"/>
    </row>
    <row r="301" spans="1:13" s="86" customFormat="1" ht="18" customHeight="1">
      <c r="A301" s="243"/>
      <c r="B301" s="53"/>
      <c r="C301" s="53"/>
      <c r="D301" s="53"/>
      <c r="E301" s="54"/>
      <c r="F301" s="54"/>
      <c r="G301" s="54"/>
      <c r="H301" s="55"/>
      <c r="I301" s="55"/>
      <c r="J301" s="244"/>
      <c r="K301" s="291"/>
      <c r="L301" s="292"/>
    </row>
    <row r="302" spans="1:13" ht="75" customHeight="1">
      <c r="A302" s="56">
        <v>50</v>
      </c>
      <c r="B302" s="57"/>
      <c r="C302" s="83" t="s">
        <v>302</v>
      </c>
      <c r="D302" s="95"/>
      <c r="E302" s="12"/>
      <c r="F302" s="12"/>
      <c r="G302" s="14"/>
      <c r="H302" s="28"/>
      <c r="I302" s="198"/>
      <c r="J302" s="237"/>
      <c r="K302" s="282"/>
    </row>
    <row r="303" spans="1:13" s="86" customFormat="1" ht="15" customHeight="1">
      <c r="A303" s="60"/>
      <c r="B303" s="61"/>
      <c r="C303" s="92"/>
      <c r="D303" s="66" t="s">
        <v>4</v>
      </c>
      <c r="E303" s="18">
        <v>1</v>
      </c>
      <c r="F303" s="18">
        <v>1</v>
      </c>
      <c r="G303" s="18">
        <f>E303*F303</f>
        <v>1</v>
      </c>
      <c r="H303" s="318"/>
      <c r="I303" s="201">
        <f>G303*H303</f>
        <v>0</v>
      </c>
      <c r="J303" s="239"/>
      <c r="K303" s="285"/>
      <c r="L303" s="278"/>
    </row>
    <row r="304" spans="1:13" ht="15" customHeight="1">
      <c r="A304" s="240"/>
      <c r="B304" s="1"/>
      <c r="C304" s="90"/>
      <c r="D304" s="19"/>
      <c r="E304" s="20"/>
      <c r="F304" s="20"/>
      <c r="G304" s="26"/>
      <c r="H304" s="34"/>
      <c r="I304" s="34"/>
      <c r="J304" s="237"/>
      <c r="K304" s="282"/>
    </row>
    <row r="305" spans="1:13" ht="75" customHeight="1">
      <c r="A305" s="56">
        <v>51</v>
      </c>
      <c r="B305" s="57"/>
      <c r="C305" s="83" t="s">
        <v>303</v>
      </c>
      <c r="D305" s="95"/>
      <c r="E305" s="12"/>
      <c r="F305" s="12"/>
      <c r="G305" s="14"/>
      <c r="H305" s="28"/>
      <c r="I305" s="198"/>
      <c r="J305" s="237"/>
      <c r="K305" s="282"/>
    </row>
    <row r="306" spans="1:13" s="86" customFormat="1" ht="15" customHeight="1">
      <c r="A306" s="60"/>
      <c r="B306" s="61"/>
      <c r="C306" s="92"/>
      <c r="D306" s="66" t="s">
        <v>4</v>
      </c>
      <c r="E306" s="18">
        <v>2</v>
      </c>
      <c r="F306" s="18">
        <v>2</v>
      </c>
      <c r="G306" s="18">
        <f>E306*F306</f>
        <v>4</v>
      </c>
      <c r="H306" s="318"/>
      <c r="I306" s="201">
        <f>G306*H306</f>
        <v>0</v>
      </c>
      <c r="J306" s="239"/>
      <c r="K306" s="285"/>
      <c r="L306" s="278"/>
    </row>
    <row r="307" spans="1:13" ht="15" customHeight="1">
      <c r="A307" s="240"/>
      <c r="B307" s="1"/>
      <c r="C307" s="90"/>
      <c r="D307" s="19"/>
      <c r="E307" s="20"/>
      <c r="F307" s="20"/>
      <c r="G307" s="26"/>
      <c r="H307" s="34"/>
      <c r="I307" s="34"/>
      <c r="J307" s="237"/>
      <c r="K307" s="282"/>
    </row>
    <row r="308" spans="1:13" s="86" customFormat="1" ht="30" customHeight="1">
      <c r="A308" s="56">
        <v>52</v>
      </c>
      <c r="B308" s="57"/>
      <c r="C308" s="102" t="s">
        <v>318</v>
      </c>
      <c r="D308" s="78"/>
      <c r="E308" s="75"/>
      <c r="F308" s="75"/>
      <c r="G308" s="75"/>
      <c r="H308" s="59"/>
      <c r="I308" s="208"/>
      <c r="J308" s="239"/>
      <c r="K308" s="285"/>
      <c r="L308" s="278"/>
    </row>
    <row r="309" spans="1:13" ht="15" customHeight="1">
      <c r="A309" s="69"/>
      <c r="B309" s="70"/>
      <c r="C309" s="139" t="s">
        <v>117</v>
      </c>
      <c r="D309" s="140"/>
      <c r="E309" s="20"/>
      <c r="F309" s="20"/>
      <c r="G309" s="26"/>
      <c r="H309" s="34"/>
      <c r="I309" s="34"/>
      <c r="J309" s="237"/>
      <c r="K309" s="282"/>
    </row>
    <row r="310" spans="1:13" ht="15" customHeight="1">
      <c r="A310" s="69"/>
      <c r="B310" s="70"/>
      <c r="C310" s="139" t="s">
        <v>118</v>
      </c>
      <c r="D310" s="140"/>
      <c r="E310" s="20"/>
      <c r="F310" s="20"/>
      <c r="G310" s="26"/>
      <c r="H310" s="34"/>
      <c r="I310" s="34"/>
      <c r="J310" s="237"/>
      <c r="K310" s="282"/>
    </row>
    <row r="311" spans="1:13" s="86" customFormat="1" ht="30" customHeight="1">
      <c r="A311" s="69"/>
      <c r="B311" s="70"/>
      <c r="C311" s="141" t="s">
        <v>119</v>
      </c>
      <c r="D311" s="79"/>
      <c r="E311" s="49"/>
      <c r="F311" s="49"/>
      <c r="G311" s="49"/>
      <c r="H311" s="50"/>
      <c r="I311" s="51"/>
      <c r="J311" s="239"/>
      <c r="K311" s="285"/>
      <c r="L311" s="278"/>
    </row>
    <row r="312" spans="1:13" ht="15" customHeight="1">
      <c r="A312" s="69"/>
      <c r="B312" s="70"/>
      <c r="C312" s="139" t="s">
        <v>28</v>
      </c>
      <c r="D312" s="142"/>
      <c r="E312" s="143"/>
      <c r="F312" s="143"/>
      <c r="G312" s="96"/>
      <c r="H312" s="97"/>
      <c r="I312" s="97"/>
      <c r="J312" s="237"/>
      <c r="K312" s="282"/>
    </row>
    <row r="313" spans="1:13" ht="15" customHeight="1">
      <c r="A313" s="60"/>
      <c r="B313" s="61"/>
      <c r="C313" s="144"/>
      <c r="D313" s="77" t="s">
        <v>4</v>
      </c>
      <c r="E313" s="63">
        <v>1</v>
      </c>
      <c r="F313" s="63">
        <v>1</v>
      </c>
      <c r="G313" s="63">
        <f>E313*F313</f>
        <v>1</v>
      </c>
      <c r="H313" s="318"/>
      <c r="I313" s="201">
        <f>G313*H313</f>
        <v>0</v>
      </c>
      <c r="J313" s="239"/>
      <c r="K313" s="285"/>
    </row>
    <row r="314" spans="1:13" ht="15" customHeight="1">
      <c r="A314" s="240"/>
      <c r="B314" s="1"/>
      <c r="C314" s="90"/>
      <c r="D314" s="19"/>
      <c r="E314" s="20"/>
      <c r="F314" s="20"/>
      <c r="G314" s="26"/>
      <c r="H314" s="34"/>
      <c r="I314" s="34"/>
      <c r="J314" s="237"/>
      <c r="K314" s="282"/>
    </row>
    <row r="315" spans="1:13" ht="60" customHeight="1">
      <c r="A315" s="56">
        <v>53</v>
      </c>
      <c r="B315" s="57"/>
      <c r="C315" s="83" t="s">
        <v>120</v>
      </c>
      <c r="D315" s="95"/>
      <c r="E315" s="12"/>
      <c r="F315" s="12"/>
      <c r="G315" s="14"/>
      <c r="H315" s="28"/>
      <c r="I315" s="198"/>
      <c r="J315" s="237"/>
      <c r="K315" s="282"/>
    </row>
    <row r="316" spans="1:13" s="86" customFormat="1" ht="15" customHeight="1">
      <c r="A316" s="60"/>
      <c r="B316" s="61"/>
      <c r="C316" s="92"/>
      <c r="D316" s="66" t="s">
        <v>4</v>
      </c>
      <c r="E316" s="18">
        <v>5</v>
      </c>
      <c r="F316" s="18">
        <v>54</v>
      </c>
      <c r="G316" s="18">
        <f>E316*F316</f>
        <v>270</v>
      </c>
      <c r="H316" s="318"/>
      <c r="I316" s="201">
        <f>G316*H316</f>
        <v>0</v>
      </c>
      <c r="J316" s="246"/>
      <c r="K316" s="285"/>
      <c r="L316" s="278"/>
    </row>
    <row r="317" spans="1:13" ht="15" customHeight="1">
      <c r="A317" s="240"/>
      <c r="B317" s="1"/>
      <c r="C317" s="90"/>
      <c r="D317" s="19"/>
      <c r="E317" s="20"/>
      <c r="F317" s="20"/>
      <c r="G317" s="26"/>
      <c r="H317" s="34"/>
      <c r="I317" s="34"/>
      <c r="J317" s="210" t="s">
        <v>320</v>
      </c>
      <c r="K317" s="282"/>
    </row>
    <row r="318" spans="1:13" ht="15.75">
      <c r="A318" s="99"/>
      <c r="B318" s="100"/>
      <c r="C318" s="123"/>
      <c r="D318" s="101"/>
      <c r="E318" s="24"/>
      <c r="F318" s="24"/>
      <c r="G318" s="24"/>
      <c r="H318" s="33" t="s">
        <v>76</v>
      </c>
      <c r="I318" s="29">
        <f>SUM(I302:I316)</f>
        <v>0</v>
      </c>
      <c r="J318" s="211" t="e">
        <f>I318/I590</f>
        <v>#DIV/0!</v>
      </c>
      <c r="K318" s="283">
        <f>I318</f>
        <v>0</v>
      </c>
      <c r="L318" s="288"/>
    </row>
    <row r="319" spans="1:13" ht="15.75">
      <c r="A319" s="245"/>
      <c r="B319" s="9"/>
      <c r="C319" s="137"/>
      <c r="D319" s="16"/>
      <c r="E319" s="23"/>
      <c r="F319" s="23"/>
      <c r="G319" s="23"/>
      <c r="H319" s="31"/>
      <c r="I319" s="32"/>
      <c r="J319" s="187"/>
      <c r="K319" s="283"/>
    </row>
    <row r="320" spans="1:13" s="86" customFormat="1" ht="18">
      <c r="A320" s="350" t="s">
        <v>121</v>
      </c>
      <c r="B320" s="351"/>
      <c r="C320" s="351"/>
      <c r="D320" s="351"/>
      <c r="E320" s="351"/>
      <c r="F320" s="351"/>
      <c r="G320" s="351"/>
      <c r="H320" s="351"/>
      <c r="I320" s="351"/>
      <c r="J320" s="352"/>
      <c r="K320" s="293"/>
      <c r="L320" s="278"/>
      <c r="M320" s="138"/>
    </row>
    <row r="321" spans="1:13" ht="18.75">
      <c r="A321" s="242"/>
      <c r="B321" s="9"/>
      <c r="C321" s="170"/>
      <c r="D321" s="16"/>
      <c r="E321" s="23"/>
      <c r="F321" s="23"/>
      <c r="G321" s="23"/>
      <c r="H321" s="31"/>
      <c r="I321" s="31"/>
      <c r="J321" s="188"/>
      <c r="K321" s="290"/>
      <c r="M321" s="115"/>
    </row>
    <row r="322" spans="1:13" s="86" customFormat="1" ht="18" customHeight="1">
      <c r="A322" s="349" t="s">
        <v>4</v>
      </c>
      <c r="B322" s="349"/>
      <c r="C322" s="106" t="s">
        <v>5</v>
      </c>
      <c r="D322" s="106" t="s">
        <v>34</v>
      </c>
      <c r="E322" s="107" t="s">
        <v>4</v>
      </c>
      <c r="F322" s="107" t="s">
        <v>7</v>
      </c>
      <c r="G322" s="107" t="s">
        <v>6</v>
      </c>
      <c r="H322" s="104" t="s">
        <v>8</v>
      </c>
      <c r="I322" s="104" t="s">
        <v>9</v>
      </c>
      <c r="J322" s="184" t="s">
        <v>320</v>
      </c>
      <c r="K322" s="291"/>
      <c r="L322" s="278"/>
    </row>
    <row r="323" spans="1:13" s="86" customFormat="1" ht="18" customHeight="1">
      <c r="A323" s="243"/>
      <c r="B323" s="53"/>
      <c r="C323" s="53"/>
      <c r="D323" s="53"/>
      <c r="E323" s="54"/>
      <c r="F323" s="54"/>
      <c r="G323" s="54"/>
      <c r="H323" s="55"/>
      <c r="I323" s="55"/>
      <c r="J323" s="244"/>
      <c r="K323" s="291"/>
      <c r="L323" s="278"/>
    </row>
    <row r="324" spans="1:13" ht="60" customHeight="1">
      <c r="A324" s="56">
        <v>54</v>
      </c>
      <c r="B324" s="57"/>
      <c r="C324" s="83" t="s">
        <v>122</v>
      </c>
      <c r="D324" s="95"/>
      <c r="E324" s="12"/>
      <c r="F324" s="12"/>
      <c r="G324" s="14"/>
      <c r="H324" s="28"/>
      <c r="I324" s="198"/>
      <c r="J324" s="237"/>
      <c r="K324" s="282"/>
    </row>
    <row r="325" spans="1:13" ht="60" customHeight="1">
      <c r="A325" s="69"/>
      <c r="B325" s="70" t="s">
        <v>12</v>
      </c>
      <c r="C325" s="127" t="s">
        <v>304</v>
      </c>
      <c r="D325" s="95"/>
      <c r="E325" s="12"/>
      <c r="F325" s="12"/>
      <c r="G325" s="14"/>
      <c r="H325" s="39"/>
      <c r="I325" s="198"/>
      <c r="J325" s="237"/>
      <c r="K325" s="282"/>
    </row>
    <row r="326" spans="1:13" s="86" customFormat="1" ht="15" customHeight="1">
      <c r="A326" s="60"/>
      <c r="B326" s="61"/>
      <c r="C326" s="92"/>
      <c r="D326" s="66" t="s">
        <v>4</v>
      </c>
      <c r="E326" s="18">
        <v>5</v>
      </c>
      <c r="F326" s="18">
        <v>20</v>
      </c>
      <c r="G326" s="18">
        <f>E326*F326</f>
        <v>100</v>
      </c>
      <c r="H326" s="318"/>
      <c r="I326" s="201">
        <f>G326*H326</f>
        <v>0</v>
      </c>
      <c r="J326" s="239"/>
      <c r="K326" s="285"/>
      <c r="L326" s="278"/>
    </row>
    <row r="327" spans="1:13" ht="15" customHeight="1">
      <c r="A327" s="240"/>
      <c r="B327" s="1"/>
      <c r="C327" s="90"/>
      <c r="D327" s="19"/>
      <c r="E327" s="20"/>
      <c r="F327" s="20"/>
      <c r="G327" s="26"/>
      <c r="H327" s="34"/>
      <c r="I327" s="34"/>
      <c r="J327" s="237"/>
      <c r="K327" s="282"/>
    </row>
    <row r="328" spans="1:13" s="86" customFormat="1" ht="60" customHeight="1">
      <c r="A328" s="56">
        <v>55</v>
      </c>
      <c r="B328" s="76"/>
      <c r="C328" s="93" t="s">
        <v>123</v>
      </c>
      <c r="D328" s="68"/>
      <c r="E328" s="25"/>
      <c r="F328" s="25"/>
      <c r="G328" s="25"/>
      <c r="H328" s="67"/>
      <c r="I328" s="204"/>
      <c r="J328" s="239"/>
      <c r="K328" s="285"/>
      <c r="L328" s="278"/>
    </row>
    <row r="329" spans="1:13" s="86" customFormat="1" ht="30" customHeight="1">
      <c r="A329" s="69"/>
      <c r="B329" s="81"/>
      <c r="C329" s="92" t="s">
        <v>124</v>
      </c>
      <c r="D329" s="66" t="s">
        <v>4</v>
      </c>
      <c r="E329" s="18">
        <v>1</v>
      </c>
      <c r="F329" s="18">
        <v>5</v>
      </c>
      <c r="G329" s="18">
        <f>F329*E329</f>
        <v>5</v>
      </c>
      <c r="H329" s="72"/>
      <c r="I329" s="206"/>
      <c r="J329" s="239"/>
      <c r="K329" s="285"/>
      <c r="L329" s="278"/>
    </row>
    <row r="330" spans="1:13" s="86" customFormat="1" ht="30" customHeight="1">
      <c r="A330" s="69"/>
      <c r="B330" s="81"/>
      <c r="C330" s="92" t="s">
        <v>125</v>
      </c>
      <c r="D330" s="66" t="s">
        <v>4</v>
      </c>
      <c r="E330" s="18">
        <v>1</v>
      </c>
      <c r="F330" s="18">
        <v>5</v>
      </c>
      <c r="G330" s="18">
        <f>F330*E330</f>
        <v>5</v>
      </c>
      <c r="H330" s="72"/>
      <c r="I330" s="206"/>
      <c r="J330" s="239"/>
      <c r="K330" s="285"/>
      <c r="L330" s="278"/>
    </row>
    <row r="331" spans="1:13" s="86" customFormat="1" ht="15" customHeight="1">
      <c r="A331" s="60"/>
      <c r="B331" s="61"/>
      <c r="C331" s="92"/>
      <c r="D331" s="17"/>
      <c r="E331" s="18"/>
      <c r="F331" s="18" t="s">
        <v>30</v>
      </c>
      <c r="G331" s="18">
        <f>SUM(G327:G330)</f>
        <v>10</v>
      </c>
      <c r="H331" s="318"/>
      <c r="I331" s="201">
        <f>G331*H331</f>
        <v>0</v>
      </c>
      <c r="J331" s="239"/>
      <c r="K331" s="285"/>
      <c r="L331" s="278"/>
    </row>
    <row r="332" spans="1:13" ht="15" customHeight="1">
      <c r="A332" s="240"/>
      <c r="B332" s="1"/>
      <c r="C332" s="90"/>
      <c r="D332" s="19"/>
      <c r="E332" s="20"/>
      <c r="F332" s="20"/>
      <c r="G332" s="26"/>
      <c r="H332" s="34"/>
      <c r="I332" s="34"/>
      <c r="J332" s="237"/>
      <c r="K332" s="282"/>
    </row>
    <row r="333" spans="1:13" ht="105" customHeight="1">
      <c r="A333" s="56">
        <v>56</v>
      </c>
      <c r="B333" s="57"/>
      <c r="C333" s="83" t="s">
        <v>305</v>
      </c>
      <c r="D333" s="95"/>
      <c r="E333" s="12"/>
      <c r="F333" s="12"/>
      <c r="G333" s="14"/>
      <c r="H333" s="28"/>
      <c r="I333" s="198"/>
      <c r="J333" s="237"/>
      <c r="K333" s="282"/>
    </row>
    <row r="334" spans="1:13" s="86" customFormat="1" ht="15" customHeight="1">
      <c r="A334" s="60"/>
      <c r="B334" s="61"/>
      <c r="C334" s="92" t="s">
        <v>126</v>
      </c>
      <c r="D334" s="66" t="s">
        <v>4</v>
      </c>
      <c r="E334" s="18">
        <v>5</v>
      </c>
      <c r="F334" s="18">
        <v>30</v>
      </c>
      <c r="G334" s="18">
        <f>E334*F334</f>
        <v>150</v>
      </c>
      <c r="H334" s="318"/>
      <c r="I334" s="201">
        <f>G334*H334</f>
        <v>0</v>
      </c>
      <c r="J334" s="239"/>
      <c r="K334" s="285"/>
      <c r="L334" s="278"/>
    </row>
    <row r="335" spans="1:13" ht="15" customHeight="1">
      <c r="A335" s="240"/>
      <c r="B335" s="1"/>
      <c r="C335" s="90"/>
      <c r="D335" s="19"/>
      <c r="E335" s="20"/>
      <c r="F335" s="20"/>
      <c r="G335" s="26"/>
      <c r="H335" s="34"/>
      <c r="I335" s="34"/>
      <c r="J335" s="210" t="s">
        <v>320</v>
      </c>
      <c r="K335" s="282"/>
    </row>
    <row r="336" spans="1:13" ht="15.75">
      <c r="A336" s="99"/>
      <c r="B336" s="100"/>
      <c r="C336" s="123"/>
      <c r="D336" s="101"/>
      <c r="E336" s="24"/>
      <c r="F336" s="24"/>
      <c r="G336" s="24"/>
      <c r="H336" s="33" t="s">
        <v>76</v>
      </c>
      <c r="I336" s="29">
        <f>SUM(I325:I334)</f>
        <v>0</v>
      </c>
      <c r="J336" s="211" t="e">
        <f>I336/I590</f>
        <v>#DIV/0!</v>
      </c>
      <c r="K336" s="283">
        <f>I336</f>
        <v>0</v>
      </c>
      <c r="L336" s="288"/>
    </row>
    <row r="337" spans="1:13" ht="15.75">
      <c r="A337" s="245"/>
      <c r="B337" s="9"/>
      <c r="C337" s="137"/>
      <c r="D337" s="16"/>
      <c r="E337" s="23"/>
      <c r="F337" s="23"/>
      <c r="G337" s="23"/>
      <c r="H337" s="31"/>
      <c r="I337" s="32"/>
      <c r="J337" s="187"/>
      <c r="K337" s="283"/>
    </row>
    <row r="338" spans="1:13" s="86" customFormat="1" ht="18">
      <c r="A338" s="350" t="s">
        <v>127</v>
      </c>
      <c r="B338" s="351"/>
      <c r="C338" s="351"/>
      <c r="D338" s="351"/>
      <c r="E338" s="351"/>
      <c r="F338" s="351"/>
      <c r="G338" s="351"/>
      <c r="H338" s="351"/>
      <c r="I338" s="351"/>
      <c r="J338" s="352"/>
      <c r="K338" s="293"/>
      <c r="L338" s="278"/>
      <c r="M338" s="138"/>
    </row>
    <row r="339" spans="1:13" ht="18.75">
      <c r="A339" s="242"/>
      <c r="B339" s="9"/>
      <c r="C339" s="170"/>
      <c r="D339" s="16"/>
      <c r="E339" s="23"/>
      <c r="F339" s="23"/>
      <c r="G339" s="23"/>
      <c r="H339" s="31"/>
      <c r="I339" s="31"/>
      <c r="J339" s="188"/>
      <c r="K339" s="290"/>
      <c r="M339" s="115"/>
    </row>
    <row r="340" spans="1:13" s="86" customFormat="1" ht="18" customHeight="1">
      <c r="A340" s="349" t="s">
        <v>4</v>
      </c>
      <c r="B340" s="349"/>
      <c r="C340" s="106" t="s">
        <v>5</v>
      </c>
      <c r="D340" s="106" t="s">
        <v>34</v>
      </c>
      <c r="E340" s="107" t="s">
        <v>4</v>
      </c>
      <c r="F340" s="107" t="s">
        <v>7</v>
      </c>
      <c r="G340" s="107" t="s">
        <v>6</v>
      </c>
      <c r="H340" s="104" t="s">
        <v>8</v>
      </c>
      <c r="I340" s="104" t="s">
        <v>9</v>
      </c>
      <c r="J340" s="184" t="s">
        <v>320</v>
      </c>
      <c r="K340" s="291"/>
      <c r="L340" s="278"/>
    </row>
    <row r="341" spans="1:13" s="86" customFormat="1" ht="18" customHeight="1">
      <c r="A341" s="243"/>
      <c r="B341" s="53"/>
      <c r="C341" s="53"/>
      <c r="D341" s="53"/>
      <c r="E341" s="54"/>
      <c r="F341" s="54"/>
      <c r="G341" s="54"/>
      <c r="H341" s="55"/>
      <c r="I341" s="55"/>
      <c r="J341" s="244"/>
      <c r="K341" s="291"/>
      <c r="L341" s="278"/>
    </row>
    <row r="342" spans="1:13" ht="105" customHeight="1">
      <c r="A342" s="56">
        <v>57</v>
      </c>
      <c r="B342" s="76"/>
      <c r="C342" s="83" t="s">
        <v>319</v>
      </c>
      <c r="D342" s="145"/>
      <c r="E342" s="146"/>
      <c r="F342" s="146"/>
      <c r="G342" s="147"/>
      <c r="H342" s="148"/>
      <c r="I342" s="209"/>
      <c r="J342" s="237"/>
      <c r="K342" s="282"/>
    </row>
    <row r="343" spans="1:13" ht="75" customHeight="1">
      <c r="A343" s="69"/>
      <c r="B343" s="81"/>
      <c r="C343" s="117" t="s">
        <v>129</v>
      </c>
      <c r="D343" s="149"/>
      <c r="E343" s="150"/>
      <c r="F343" s="150"/>
      <c r="G343" s="151"/>
      <c r="H343" s="65"/>
      <c r="I343" s="205"/>
      <c r="J343" s="237"/>
      <c r="K343" s="282"/>
    </row>
    <row r="344" spans="1:13" s="86" customFormat="1" ht="15" customHeight="1">
      <c r="A344" s="60"/>
      <c r="B344" s="61"/>
      <c r="C344" s="92" t="s">
        <v>128</v>
      </c>
      <c r="D344" s="77" t="s">
        <v>4</v>
      </c>
      <c r="E344" s="63">
        <f>2*5</f>
        <v>10</v>
      </c>
      <c r="F344" s="63">
        <v>400</v>
      </c>
      <c r="G344" s="63">
        <f>E344*F344</f>
        <v>4000</v>
      </c>
      <c r="H344" s="318"/>
      <c r="I344" s="201">
        <f>G344*H344</f>
        <v>0</v>
      </c>
      <c r="J344" s="239"/>
      <c r="K344" s="285"/>
      <c r="L344" s="278"/>
    </row>
    <row r="345" spans="1:13" ht="15" customHeight="1">
      <c r="A345" s="240"/>
      <c r="B345" s="1"/>
      <c r="C345" s="90"/>
      <c r="D345" s="19"/>
      <c r="E345" s="20"/>
      <c r="F345" s="20"/>
      <c r="G345" s="26"/>
      <c r="H345" s="34"/>
      <c r="I345" s="34"/>
      <c r="J345" s="210" t="s">
        <v>320</v>
      </c>
      <c r="K345" s="282"/>
    </row>
    <row r="346" spans="1:13" ht="15.75">
      <c r="A346" s="99"/>
      <c r="B346" s="100"/>
      <c r="C346" s="123"/>
      <c r="D346" s="101"/>
      <c r="E346" s="24"/>
      <c r="F346" s="24"/>
      <c r="G346" s="24"/>
      <c r="H346" s="33" t="s">
        <v>76</v>
      </c>
      <c r="I346" s="29">
        <f>SUM(I341:I344)</f>
        <v>0</v>
      </c>
      <c r="J346" s="211" t="e">
        <f>I346/I590</f>
        <v>#DIV/0!</v>
      </c>
      <c r="K346" s="283">
        <f>I346</f>
        <v>0</v>
      </c>
      <c r="L346" s="288"/>
    </row>
    <row r="347" spans="1:13" ht="15.75">
      <c r="A347" s="245"/>
      <c r="B347" s="9"/>
      <c r="C347" s="137"/>
      <c r="D347" s="16"/>
      <c r="E347" s="23"/>
      <c r="F347" s="23"/>
      <c r="G347" s="23"/>
      <c r="H347" s="31"/>
      <c r="I347" s="32"/>
      <c r="J347" s="187"/>
      <c r="K347" s="283"/>
    </row>
    <row r="348" spans="1:13" s="86" customFormat="1" ht="18">
      <c r="A348" s="350" t="s">
        <v>130</v>
      </c>
      <c r="B348" s="351"/>
      <c r="C348" s="351"/>
      <c r="D348" s="351"/>
      <c r="E348" s="351"/>
      <c r="F348" s="351"/>
      <c r="G348" s="351"/>
      <c r="H348" s="351"/>
      <c r="I348" s="351"/>
      <c r="J348" s="352"/>
      <c r="K348" s="293"/>
      <c r="L348" s="278"/>
      <c r="M348" s="138"/>
    </row>
    <row r="349" spans="1:13" ht="18.75">
      <c r="A349" s="242"/>
      <c r="B349" s="9"/>
      <c r="C349" s="170"/>
      <c r="D349" s="16"/>
      <c r="E349" s="23"/>
      <c r="F349" s="23"/>
      <c r="G349" s="23"/>
      <c r="H349" s="31"/>
      <c r="I349" s="31"/>
      <c r="J349" s="188"/>
      <c r="K349" s="290"/>
      <c r="M349" s="115"/>
    </row>
    <row r="350" spans="1:13" s="86" customFormat="1" ht="18" customHeight="1">
      <c r="A350" s="349" t="s">
        <v>4</v>
      </c>
      <c r="B350" s="349"/>
      <c r="C350" s="106" t="s">
        <v>5</v>
      </c>
      <c r="D350" s="106" t="s">
        <v>34</v>
      </c>
      <c r="E350" s="107" t="s">
        <v>4</v>
      </c>
      <c r="F350" s="107" t="s">
        <v>7</v>
      </c>
      <c r="G350" s="107" t="s">
        <v>6</v>
      </c>
      <c r="H350" s="104" t="s">
        <v>8</v>
      </c>
      <c r="I350" s="104" t="s">
        <v>9</v>
      </c>
      <c r="J350" s="184" t="s">
        <v>320</v>
      </c>
      <c r="K350" s="291"/>
      <c r="L350" s="278"/>
    </row>
    <row r="351" spans="1:13" s="86" customFormat="1" ht="18" customHeight="1">
      <c r="A351" s="243"/>
      <c r="B351" s="53"/>
      <c r="C351" s="53"/>
      <c r="D351" s="53"/>
      <c r="E351" s="54"/>
      <c r="F351" s="54"/>
      <c r="G351" s="54"/>
      <c r="H351" s="55"/>
      <c r="I351" s="55"/>
      <c r="J351" s="244"/>
      <c r="K351" s="291"/>
      <c r="L351" s="292"/>
    </row>
    <row r="352" spans="1:13" ht="121.5" customHeight="1">
      <c r="A352" s="56">
        <v>58</v>
      </c>
      <c r="B352" s="76"/>
      <c r="C352" s="84" t="s">
        <v>313</v>
      </c>
      <c r="D352" s="11"/>
      <c r="E352" s="12"/>
      <c r="F352" s="12"/>
      <c r="G352" s="14"/>
      <c r="H352" s="28"/>
      <c r="I352" s="198"/>
      <c r="J352" s="237"/>
      <c r="K352" s="282"/>
    </row>
    <row r="353" spans="1:12" s="86" customFormat="1" ht="15" customHeight="1">
      <c r="A353" s="60"/>
      <c r="B353" s="61"/>
      <c r="C353" s="92"/>
      <c r="D353" s="77" t="s">
        <v>4</v>
      </c>
      <c r="E353" s="63">
        <v>1</v>
      </c>
      <c r="F353" s="63">
        <v>5</v>
      </c>
      <c r="G353" s="63">
        <f>E353*F353</f>
        <v>5</v>
      </c>
      <c r="H353" s="318"/>
      <c r="I353" s="201">
        <f>G353*H353</f>
        <v>0</v>
      </c>
      <c r="J353" s="239"/>
      <c r="K353" s="285"/>
      <c r="L353" s="278"/>
    </row>
    <row r="354" spans="1:12" ht="15" customHeight="1">
      <c r="A354" s="240"/>
      <c r="B354" s="1"/>
      <c r="C354" s="90"/>
      <c r="D354" s="19"/>
      <c r="E354" s="20"/>
      <c r="F354" s="20"/>
      <c r="G354" s="26"/>
      <c r="H354" s="34"/>
      <c r="I354" s="34"/>
      <c r="J354" s="237"/>
      <c r="K354" s="282"/>
    </row>
    <row r="355" spans="1:12" ht="90" customHeight="1">
      <c r="A355" s="56">
        <v>59</v>
      </c>
      <c r="B355" s="57"/>
      <c r="C355" s="85" t="s">
        <v>131</v>
      </c>
      <c r="D355" s="11"/>
      <c r="E355" s="12"/>
      <c r="F355" s="12"/>
      <c r="G355" s="14"/>
      <c r="H355" s="28"/>
      <c r="I355" s="198"/>
      <c r="J355" s="237"/>
      <c r="K355" s="282"/>
    </row>
    <row r="356" spans="1:12" ht="45" customHeight="1">
      <c r="A356" s="69"/>
      <c r="B356" s="70"/>
      <c r="C356" s="85" t="s">
        <v>132</v>
      </c>
      <c r="D356" s="11"/>
      <c r="E356" s="12"/>
      <c r="F356" s="12"/>
      <c r="G356" s="14"/>
      <c r="H356" s="28"/>
      <c r="I356" s="198"/>
      <c r="J356" s="237"/>
      <c r="K356" s="282"/>
    </row>
    <row r="357" spans="1:12" ht="119.25" customHeight="1">
      <c r="A357" s="60"/>
      <c r="B357" s="61"/>
      <c r="C357" s="85" t="s">
        <v>314</v>
      </c>
      <c r="D357" s="11"/>
      <c r="E357" s="12"/>
      <c r="F357" s="12"/>
      <c r="G357" s="14"/>
      <c r="H357" s="28"/>
      <c r="I357" s="198"/>
      <c r="J357" s="237"/>
      <c r="K357" s="282"/>
    </row>
    <row r="358" spans="1:12" s="86" customFormat="1" ht="15" customHeight="1">
      <c r="A358" s="60"/>
      <c r="B358" s="61"/>
      <c r="C358" s="92"/>
      <c r="D358" s="77" t="s">
        <v>4</v>
      </c>
      <c r="E358" s="63">
        <v>1</v>
      </c>
      <c r="F358" s="63">
        <v>5</v>
      </c>
      <c r="G358" s="63">
        <f>E358*F358</f>
        <v>5</v>
      </c>
      <c r="H358" s="318"/>
      <c r="I358" s="201">
        <f>G358*H358</f>
        <v>0</v>
      </c>
      <c r="J358" s="239"/>
      <c r="K358" s="285"/>
      <c r="L358" s="278"/>
    </row>
    <row r="359" spans="1:12" ht="15" customHeight="1">
      <c r="A359" s="240"/>
      <c r="B359" s="1"/>
      <c r="C359" s="90"/>
      <c r="D359" s="19"/>
      <c r="E359" s="20"/>
      <c r="F359" s="20"/>
      <c r="G359" s="26"/>
      <c r="H359" s="34"/>
      <c r="I359" s="34"/>
      <c r="J359" s="210" t="s">
        <v>320</v>
      </c>
      <c r="K359" s="282"/>
    </row>
    <row r="360" spans="1:12" ht="15.75">
      <c r="A360" s="99"/>
      <c r="B360" s="100"/>
      <c r="C360" s="123"/>
      <c r="D360" s="101"/>
      <c r="E360" s="24"/>
      <c r="F360" s="24"/>
      <c r="G360" s="24"/>
      <c r="H360" s="33" t="s">
        <v>76</v>
      </c>
      <c r="I360" s="29">
        <f>SUM(I352:I358)</f>
        <v>0</v>
      </c>
      <c r="J360" s="211" t="e">
        <f>I360/I590</f>
        <v>#DIV/0!</v>
      </c>
      <c r="K360" s="283">
        <f>I360</f>
        <v>0</v>
      </c>
      <c r="L360" s="288"/>
    </row>
    <row r="361" spans="1:12" ht="17.25" customHeight="1">
      <c r="A361" s="240"/>
      <c r="B361" s="1"/>
      <c r="C361" s="90"/>
      <c r="D361" s="19"/>
      <c r="E361" s="20"/>
      <c r="F361" s="20"/>
      <c r="G361" s="26"/>
      <c r="H361" s="34"/>
      <c r="I361" s="34"/>
      <c r="J361" s="247"/>
      <c r="K361" s="282"/>
      <c r="L361" s="294"/>
    </row>
    <row r="362" spans="1:12" ht="15" customHeight="1" thickBot="1">
      <c r="A362" s="240"/>
      <c r="B362" s="365" t="s">
        <v>342</v>
      </c>
      <c r="C362" s="365"/>
      <c r="D362" s="365"/>
      <c r="E362" s="365"/>
      <c r="F362" s="365"/>
      <c r="G362" s="365"/>
      <c r="H362" s="34"/>
      <c r="I362" s="34"/>
      <c r="J362" s="247"/>
      <c r="K362" s="282"/>
      <c r="L362" s="294"/>
    </row>
    <row r="363" spans="1:12" ht="15" customHeight="1" thickBot="1">
      <c r="A363" s="240"/>
      <c r="B363" s="365" t="s">
        <v>133</v>
      </c>
      <c r="C363" s="365"/>
      <c r="D363" s="365"/>
      <c r="E363" s="365"/>
      <c r="F363" s="365"/>
      <c r="G363" s="365"/>
      <c r="H363" s="34"/>
      <c r="I363" s="34"/>
      <c r="J363" s="266" t="s">
        <v>320</v>
      </c>
      <c r="K363" s="282"/>
    </row>
    <row r="364" spans="1:12" ht="15" customHeight="1" thickBot="1">
      <c r="A364" s="240"/>
      <c r="B364" s="365" t="s">
        <v>134</v>
      </c>
      <c r="C364" s="365"/>
      <c r="D364" s="365"/>
      <c r="E364" s="365"/>
      <c r="F364" s="365"/>
      <c r="G364" s="365"/>
      <c r="H364" s="353">
        <f>K364</f>
        <v>0</v>
      </c>
      <c r="I364" s="354"/>
      <c r="J364" s="265" t="e">
        <f>H364/I590</f>
        <v>#DIV/0!</v>
      </c>
      <c r="K364" s="295">
        <f>SUM(K42:K361)</f>
        <v>0</v>
      </c>
    </row>
    <row r="365" spans="1:12" ht="15" customHeight="1">
      <c r="A365" s="240"/>
      <c r="B365" s="1"/>
      <c r="C365" s="90"/>
      <c r="D365" s="19"/>
      <c r="E365" s="20"/>
      <c r="F365" s="20"/>
      <c r="G365" s="26"/>
      <c r="H365" s="34"/>
      <c r="I365" s="34"/>
      <c r="J365" s="247"/>
      <c r="K365" s="294"/>
      <c r="L365" s="294"/>
    </row>
    <row r="366" spans="1:12" ht="15" customHeight="1" thickBot="1">
      <c r="A366" s="248"/>
      <c r="B366" s="152"/>
      <c r="C366" s="153"/>
      <c r="D366" s="154"/>
      <c r="E366" s="155"/>
      <c r="F366" s="155"/>
      <c r="G366" s="156"/>
      <c r="H366" s="157"/>
      <c r="I366" s="157"/>
      <c r="J366" s="249"/>
      <c r="K366" s="294"/>
      <c r="L366" s="294"/>
    </row>
    <row r="367" spans="1:12" ht="15" customHeight="1" thickTop="1">
      <c r="A367" s="240"/>
      <c r="B367" s="337"/>
      <c r="C367" s="337"/>
      <c r="D367" s="337"/>
      <c r="E367" s="337"/>
      <c r="F367" s="20"/>
      <c r="G367" s="26"/>
      <c r="H367" s="34"/>
      <c r="I367" s="34"/>
      <c r="J367" s="185"/>
      <c r="K367" s="294"/>
      <c r="L367" s="294"/>
    </row>
    <row r="368" spans="1:12" ht="15" customHeight="1">
      <c r="A368" s="240"/>
      <c r="B368" s="1"/>
      <c r="C368" s="1"/>
      <c r="D368" s="1"/>
      <c r="E368" s="1"/>
      <c r="F368" s="20"/>
      <c r="G368" s="26"/>
      <c r="H368" s="34"/>
      <c r="I368" s="34"/>
      <c r="J368" s="185"/>
      <c r="K368" s="294"/>
      <c r="L368" s="294"/>
    </row>
    <row r="369" spans="1:13" s="158" customFormat="1" ht="15">
      <c r="A369" s="362" t="s">
        <v>189</v>
      </c>
      <c r="B369" s="363"/>
      <c r="C369" s="363"/>
      <c r="D369" s="363"/>
      <c r="E369" s="363"/>
      <c r="F369" s="363"/>
      <c r="G369" s="363"/>
      <c r="H369" s="363"/>
      <c r="I369" s="363"/>
      <c r="J369" s="364"/>
      <c r="K369" s="294"/>
      <c r="L369" s="294"/>
      <c r="M369" s="114"/>
    </row>
    <row r="370" spans="1:13" ht="15" customHeight="1">
      <c r="A370" s="240"/>
      <c r="B370" s="337"/>
      <c r="C370" s="337"/>
      <c r="D370" s="337"/>
      <c r="E370" s="337"/>
      <c r="F370" s="20"/>
      <c r="G370" s="26"/>
      <c r="H370" s="34"/>
      <c r="I370" s="34"/>
      <c r="J370" s="247"/>
      <c r="K370" s="294"/>
      <c r="L370" s="294"/>
    </row>
    <row r="371" spans="1:13" s="116" customFormat="1" ht="15" customHeight="1" thickBot="1">
      <c r="A371" s="250"/>
      <c r="B371" s="326" t="s">
        <v>149</v>
      </c>
      <c r="C371" s="327"/>
      <c r="D371" s="327"/>
      <c r="E371" s="328"/>
      <c r="F371" s="17" t="s">
        <v>34</v>
      </c>
      <c r="G371" s="18" t="s">
        <v>7</v>
      </c>
      <c r="H371" s="103" t="s">
        <v>8</v>
      </c>
      <c r="I371" s="103" t="s">
        <v>9</v>
      </c>
      <c r="J371" s="184" t="s">
        <v>320</v>
      </c>
      <c r="K371" s="294"/>
      <c r="L371" s="294"/>
      <c r="M371" s="114"/>
    </row>
    <row r="372" spans="1:13" ht="30" customHeight="1">
      <c r="A372" s="240"/>
      <c r="B372" s="356" t="s">
        <v>136</v>
      </c>
      <c r="C372" s="357"/>
      <c r="D372" s="357"/>
      <c r="E372" s="357"/>
      <c r="F372" s="357"/>
      <c r="G372" s="159"/>
      <c r="H372" s="160"/>
      <c r="I372" s="160"/>
      <c r="J372" s="237"/>
      <c r="K372" s="294"/>
      <c r="L372" s="296"/>
    </row>
    <row r="373" spans="1:13" s="86" customFormat="1" ht="75" customHeight="1">
      <c r="A373" s="251"/>
      <c r="B373" s="324" t="s">
        <v>137</v>
      </c>
      <c r="C373" s="325"/>
      <c r="D373" s="325"/>
      <c r="E373" s="325"/>
      <c r="F373" s="325"/>
      <c r="G373" s="161"/>
      <c r="H373" s="51"/>
      <c r="I373" s="51"/>
      <c r="J373" s="239"/>
      <c r="K373" s="297"/>
      <c r="L373" s="298"/>
    </row>
    <row r="374" spans="1:13" ht="45" customHeight="1">
      <c r="A374" s="240"/>
      <c r="B374" s="324" t="s">
        <v>138</v>
      </c>
      <c r="C374" s="325"/>
      <c r="D374" s="325"/>
      <c r="E374" s="325"/>
      <c r="F374" s="325"/>
      <c r="G374" s="162"/>
      <c r="H374" s="34"/>
      <c r="I374" s="34"/>
      <c r="J374" s="237"/>
      <c r="K374" s="294"/>
      <c r="L374" s="298"/>
    </row>
    <row r="375" spans="1:13" ht="60" customHeight="1">
      <c r="A375" s="240"/>
      <c r="B375" s="324" t="s">
        <v>139</v>
      </c>
      <c r="C375" s="325"/>
      <c r="D375" s="325"/>
      <c r="E375" s="325"/>
      <c r="F375" s="325"/>
      <c r="G375" s="162"/>
      <c r="H375" s="34"/>
      <c r="I375" s="34"/>
      <c r="J375" s="237"/>
      <c r="K375" s="294"/>
      <c r="L375" s="298"/>
    </row>
    <row r="376" spans="1:13" ht="45" customHeight="1">
      <c r="A376" s="240"/>
      <c r="B376" s="324" t="s">
        <v>140</v>
      </c>
      <c r="C376" s="325"/>
      <c r="D376" s="325"/>
      <c r="E376" s="325"/>
      <c r="F376" s="325"/>
      <c r="G376" s="162"/>
      <c r="H376" s="34"/>
      <c r="I376" s="34"/>
      <c r="J376" s="237"/>
      <c r="K376" s="294"/>
      <c r="L376" s="298"/>
    </row>
    <row r="377" spans="1:13" ht="60" customHeight="1">
      <c r="A377" s="240"/>
      <c r="B377" s="324" t="s">
        <v>141</v>
      </c>
      <c r="C377" s="325"/>
      <c r="D377" s="325"/>
      <c r="E377" s="325"/>
      <c r="F377" s="325"/>
      <c r="G377" s="162"/>
      <c r="H377" s="34"/>
      <c r="I377" s="34"/>
      <c r="J377" s="237"/>
      <c r="K377" s="294"/>
      <c r="L377" s="298"/>
    </row>
    <row r="378" spans="1:13" s="86" customFormat="1" ht="120" customHeight="1">
      <c r="A378" s="251"/>
      <c r="B378" s="324" t="s">
        <v>142</v>
      </c>
      <c r="C378" s="325"/>
      <c r="D378" s="325"/>
      <c r="E378" s="325"/>
      <c r="F378" s="325"/>
      <c r="G378" s="161"/>
      <c r="H378" s="51"/>
      <c r="I378" s="51"/>
      <c r="J378" s="239"/>
      <c r="K378" s="297"/>
      <c r="L378" s="298"/>
    </row>
    <row r="379" spans="1:13" s="86" customFormat="1" ht="60" customHeight="1">
      <c r="A379" s="251"/>
      <c r="B379" s="324" t="s">
        <v>143</v>
      </c>
      <c r="C379" s="325"/>
      <c r="D379" s="325"/>
      <c r="E379" s="325"/>
      <c r="F379" s="325"/>
      <c r="G379" s="161"/>
      <c r="H379" s="51"/>
      <c r="I379" s="51"/>
      <c r="J379" s="239"/>
      <c r="K379" s="297"/>
      <c r="L379" s="298"/>
    </row>
    <row r="380" spans="1:13" s="86" customFormat="1" ht="45" customHeight="1">
      <c r="A380" s="251"/>
      <c r="B380" s="324" t="s">
        <v>144</v>
      </c>
      <c r="C380" s="325"/>
      <c r="D380" s="325"/>
      <c r="E380" s="325"/>
      <c r="F380" s="325"/>
      <c r="G380" s="161"/>
      <c r="H380" s="51"/>
      <c r="I380" s="51"/>
      <c r="J380" s="239"/>
      <c r="K380" s="297"/>
      <c r="L380" s="298"/>
    </row>
    <row r="381" spans="1:13" s="86" customFormat="1" ht="69.95" customHeight="1">
      <c r="A381" s="251"/>
      <c r="B381" s="324" t="s">
        <v>145</v>
      </c>
      <c r="C381" s="325"/>
      <c r="D381" s="325"/>
      <c r="E381" s="325"/>
      <c r="F381" s="325"/>
      <c r="G381" s="161"/>
      <c r="H381" s="51"/>
      <c r="I381" s="51"/>
      <c r="J381" s="239"/>
      <c r="K381" s="297"/>
      <c r="L381" s="298"/>
    </row>
    <row r="382" spans="1:13" s="86" customFormat="1" ht="30" customHeight="1">
      <c r="A382" s="251"/>
      <c r="B382" s="324" t="s">
        <v>146</v>
      </c>
      <c r="C382" s="325"/>
      <c r="D382" s="325"/>
      <c r="E382" s="325"/>
      <c r="F382" s="325"/>
      <c r="G382" s="161"/>
      <c r="H382" s="51"/>
      <c r="I382" s="51"/>
      <c r="J382" s="239"/>
      <c r="K382" s="297"/>
      <c r="L382" s="298"/>
    </row>
    <row r="383" spans="1:13" s="86" customFormat="1" ht="30" customHeight="1">
      <c r="A383" s="251"/>
      <c r="B383" s="324" t="s">
        <v>147</v>
      </c>
      <c r="C383" s="325"/>
      <c r="D383" s="325"/>
      <c r="E383" s="325"/>
      <c r="F383" s="325"/>
      <c r="G383" s="161"/>
      <c r="H383" s="51"/>
      <c r="I383" s="51"/>
      <c r="J383" s="239"/>
      <c r="K383" s="297"/>
      <c r="L383" s="298"/>
    </row>
    <row r="384" spans="1:13" s="86" customFormat="1" ht="60" customHeight="1">
      <c r="A384" s="251"/>
      <c r="B384" s="324" t="s">
        <v>148</v>
      </c>
      <c r="C384" s="325"/>
      <c r="D384" s="325"/>
      <c r="E384" s="325"/>
      <c r="F384" s="325"/>
      <c r="G384" s="163"/>
      <c r="H384" s="164"/>
      <c r="I384" s="165"/>
      <c r="J384" s="212" t="s">
        <v>320</v>
      </c>
      <c r="K384" s="297"/>
      <c r="L384" s="298"/>
    </row>
    <row r="385" spans="1:12" s="116" customFormat="1" ht="15" customHeight="1">
      <c r="A385" s="252"/>
      <c r="B385" s="166"/>
      <c r="C385" s="167"/>
      <c r="D385" s="168"/>
      <c r="E385" s="169" t="s">
        <v>135</v>
      </c>
      <c r="F385" s="98" t="s">
        <v>4</v>
      </c>
      <c r="G385" s="113">
        <v>1</v>
      </c>
      <c r="H385" s="318"/>
      <c r="I385" s="201">
        <f>G385*H385</f>
        <v>0</v>
      </c>
      <c r="J385" s="211" t="e">
        <f>I385/I590</f>
        <v>#DIV/0!</v>
      </c>
      <c r="K385" s="299"/>
      <c r="L385" s="298">
        <f>I385</f>
        <v>0</v>
      </c>
    </row>
    <row r="386" spans="1:12" ht="15" customHeight="1">
      <c r="A386" s="236"/>
      <c r="B386" s="9"/>
      <c r="C386" s="170"/>
      <c r="D386" s="16"/>
      <c r="E386" s="171"/>
      <c r="F386" s="172"/>
      <c r="G386" s="173"/>
      <c r="H386" s="174"/>
      <c r="I386" s="172"/>
      <c r="J386" s="191"/>
      <c r="K386" s="300"/>
      <c r="L386" s="298"/>
    </row>
    <row r="387" spans="1:12" s="86" customFormat="1" ht="15" customHeight="1">
      <c r="A387" s="251"/>
      <c r="B387" s="326" t="s">
        <v>149</v>
      </c>
      <c r="C387" s="327"/>
      <c r="D387" s="327"/>
      <c r="E387" s="328"/>
      <c r="F387" s="17" t="s">
        <v>34</v>
      </c>
      <c r="G387" s="18" t="s">
        <v>7</v>
      </c>
      <c r="H387" s="103" t="s">
        <v>8</v>
      </c>
      <c r="I387" s="103" t="s">
        <v>9</v>
      </c>
      <c r="J387" s="184" t="s">
        <v>320</v>
      </c>
      <c r="K387" s="301"/>
      <c r="L387" s="298"/>
    </row>
    <row r="388" spans="1:12" ht="30" customHeight="1">
      <c r="A388" s="240"/>
      <c r="B388" s="333" t="s">
        <v>150</v>
      </c>
      <c r="C388" s="334"/>
      <c r="D388" s="334"/>
      <c r="E388" s="334"/>
      <c r="F388" s="335"/>
      <c r="G388" s="159"/>
      <c r="H388" s="160"/>
      <c r="I388" s="160"/>
      <c r="J388" s="237"/>
      <c r="K388" s="294"/>
      <c r="L388" s="298"/>
    </row>
    <row r="389" spans="1:12" s="86" customFormat="1" ht="80.099999999999994" customHeight="1">
      <c r="A389" s="251"/>
      <c r="B389" s="324" t="s">
        <v>151</v>
      </c>
      <c r="C389" s="325"/>
      <c r="D389" s="325"/>
      <c r="E389" s="325"/>
      <c r="F389" s="325"/>
      <c r="G389" s="161"/>
      <c r="H389" s="51"/>
      <c r="I389" s="51"/>
      <c r="J389" s="239"/>
      <c r="K389" s="297"/>
      <c r="L389" s="298"/>
    </row>
    <row r="390" spans="1:12" s="86" customFormat="1" ht="60" customHeight="1">
      <c r="A390" s="251"/>
      <c r="B390" s="324" t="s">
        <v>152</v>
      </c>
      <c r="C390" s="325"/>
      <c r="D390" s="325"/>
      <c r="E390" s="325"/>
      <c r="F390" s="325"/>
      <c r="G390" s="161"/>
      <c r="H390" s="51"/>
      <c r="I390" s="51"/>
      <c r="J390" s="239"/>
      <c r="K390" s="297"/>
      <c r="L390" s="298"/>
    </row>
    <row r="391" spans="1:12" s="86" customFormat="1" ht="75" customHeight="1">
      <c r="A391" s="251"/>
      <c r="B391" s="324" t="s">
        <v>153</v>
      </c>
      <c r="C391" s="325"/>
      <c r="D391" s="325"/>
      <c r="E391" s="325"/>
      <c r="F391" s="325"/>
      <c r="G391" s="161"/>
      <c r="H391" s="51"/>
      <c r="I391" s="51"/>
      <c r="J391" s="239"/>
      <c r="K391" s="297"/>
      <c r="L391" s="298"/>
    </row>
    <row r="392" spans="1:12" s="86" customFormat="1" ht="65.099999999999994" customHeight="1">
      <c r="A392" s="251"/>
      <c r="B392" s="324" t="s">
        <v>154</v>
      </c>
      <c r="C392" s="325"/>
      <c r="D392" s="325"/>
      <c r="E392" s="325"/>
      <c r="F392" s="325"/>
      <c r="G392" s="161"/>
      <c r="H392" s="51"/>
      <c r="I392" s="51"/>
      <c r="J392" s="239"/>
      <c r="K392" s="297"/>
      <c r="L392" s="298"/>
    </row>
    <row r="393" spans="1:12" s="86" customFormat="1" ht="30" customHeight="1">
      <c r="A393" s="251"/>
      <c r="B393" s="324" t="s">
        <v>155</v>
      </c>
      <c r="C393" s="325"/>
      <c r="D393" s="325"/>
      <c r="E393" s="325"/>
      <c r="F393" s="325"/>
      <c r="G393" s="161"/>
      <c r="H393" s="51"/>
      <c r="I393" s="51"/>
      <c r="J393" s="239"/>
      <c r="K393" s="297"/>
      <c r="L393" s="298"/>
    </row>
    <row r="394" spans="1:12" s="86" customFormat="1" ht="15" customHeight="1">
      <c r="A394" s="251"/>
      <c r="B394" s="324" t="s">
        <v>156</v>
      </c>
      <c r="C394" s="325"/>
      <c r="D394" s="325"/>
      <c r="E394" s="325"/>
      <c r="F394" s="325"/>
      <c r="G394" s="161"/>
      <c r="H394" s="51"/>
      <c r="I394" s="51"/>
      <c r="J394" s="239"/>
      <c r="K394" s="297"/>
      <c r="L394" s="298"/>
    </row>
    <row r="395" spans="1:12" s="86" customFormat="1" ht="15" customHeight="1">
      <c r="A395" s="251"/>
      <c r="B395" s="324" t="s">
        <v>157</v>
      </c>
      <c r="C395" s="325"/>
      <c r="D395" s="325"/>
      <c r="E395" s="325"/>
      <c r="F395" s="325"/>
      <c r="G395" s="161"/>
      <c r="H395" s="51"/>
      <c r="I395" s="51"/>
      <c r="J395" s="239"/>
      <c r="K395" s="297"/>
      <c r="L395" s="298"/>
    </row>
    <row r="396" spans="1:12" ht="15" customHeight="1">
      <c r="A396" s="240"/>
      <c r="B396" s="324" t="s">
        <v>158</v>
      </c>
      <c r="C396" s="325"/>
      <c r="D396" s="325"/>
      <c r="E396" s="325"/>
      <c r="F396" s="325"/>
      <c r="G396" s="175"/>
      <c r="H396" s="176"/>
      <c r="I396" s="176"/>
      <c r="J396" s="253"/>
      <c r="K396" s="302"/>
      <c r="L396" s="298"/>
    </row>
    <row r="397" spans="1:12" s="86" customFormat="1" ht="30" customHeight="1">
      <c r="A397" s="251"/>
      <c r="B397" s="324" t="s">
        <v>159</v>
      </c>
      <c r="C397" s="325"/>
      <c r="D397" s="325"/>
      <c r="E397" s="325"/>
      <c r="F397" s="325"/>
      <c r="G397" s="161"/>
      <c r="H397" s="51"/>
      <c r="I397" s="51"/>
      <c r="J397" s="239"/>
      <c r="K397" s="297"/>
      <c r="L397" s="298"/>
    </row>
    <row r="398" spans="1:12" ht="15" customHeight="1">
      <c r="A398" s="240"/>
      <c r="B398" s="324" t="s">
        <v>160</v>
      </c>
      <c r="C398" s="325"/>
      <c r="D398" s="325"/>
      <c r="E398" s="325"/>
      <c r="F398" s="325"/>
      <c r="G398" s="175"/>
      <c r="H398" s="176"/>
      <c r="I398" s="176"/>
      <c r="J398" s="253"/>
      <c r="K398" s="302"/>
      <c r="L398" s="298"/>
    </row>
    <row r="399" spans="1:12" ht="15" customHeight="1">
      <c r="A399" s="240"/>
      <c r="B399" s="324" t="s">
        <v>161</v>
      </c>
      <c r="C399" s="325"/>
      <c r="D399" s="325"/>
      <c r="E399" s="325"/>
      <c r="F399" s="325"/>
      <c r="G399" s="175"/>
      <c r="H399" s="176"/>
      <c r="I399" s="176"/>
      <c r="J399" s="253"/>
      <c r="K399" s="302"/>
      <c r="L399" s="298"/>
    </row>
    <row r="400" spans="1:12" ht="15" customHeight="1">
      <c r="A400" s="240"/>
      <c r="B400" s="324" t="s">
        <v>162</v>
      </c>
      <c r="C400" s="325"/>
      <c r="D400" s="325"/>
      <c r="E400" s="325"/>
      <c r="F400" s="325"/>
      <c r="G400" s="175"/>
      <c r="H400" s="176"/>
      <c r="I400" s="176"/>
      <c r="J400" s="253"/>
      <c r="K400" s="302"/>
      <c r="L400" s="298"/>
    </row>
    <row r="401" spans="1:12" ht="15" customHeight="1">
      <c r="A401" s="240"/>
      <c r="B401" s="324" t="s">
        <v>163</v>
      </c>
      <c r="C401" s="325"/>
      <c r="D401" s="325"/>
      <c r="E401" s="325"/>
      <c r="F401" s="325"/>
      <c r="G401" s="175"/>
      <c r="H401" s="176"/>
      <c r="I401" s="176"/>
      <c r="J401" s="253"/>
      <c r="K401" s="302"/>
      <c r="L401" s="298"/>
    </row>
    <row r="402" spans="1:12" s="86" customFormat="1" ht="30" customHeight="1">
      <c r="A402" s="251"/>
      <c r="B402" s="324" t="s">
        <v>164</v>
      </c>
      <c r="C402" s="325"/>
      <c r="D402" s="325"/>
      <c r="E402" s="325"/>
      <c r="F402" s="325"/>
      <c r="G402" s="161"/>
      <c r="H402" s="51"/>
      <c r="I402" s="51"/>
      <c r="J402" s="239"/>
      <c r="K402" s="297"/>
      <c r="L402" s="298"/>
    </row>
    <row r="403" spans="1:12" s="86" customFormat="1" ht="30" customHeight="1">
      <c r="A403" s="251"/>
      <c r="B403" s="324" t="s">
        <v>165</v>
      </c>
      <c r="C403" s="325"/>
      <c r="D403" s="325"/>
      <c r="E403" s="325"/>
      <c r="F403" s="325"/>
      <c r="G403" s="161"/>
      <c r="H403" s="51"/>
      <c r="I403" s="51"/>
      <c r="J403" s="239"/>
      <c r="K403" s="297"/>
      <c r="L403" s="298"/>
    </row>
    <row r="404" spans="1:12" s="86" customFormat="1" ht="30" customHeight="1">
      <c r="A404" s="251"/>
      <c r="B404" s="324" t="s">
        <v>166</v>
      </c>
      <c r="C404" s="325"/>
      <c r="D404" s="325"/>
      <c r="E404" s="325"/>
      <c r="F404" s="325"/>
      <c r="G404" s="161"/>
      <c r="H404" s="51"/>
      <c r="I404" s="51"/>
      <c r="J404" s="239"/>
      <c r="K404" s="297"/>
      <c r="L404" s="298"/>
    </row>
    <row r="405" spans="1:12" s="86" customFormat="1" ht="30" customHeight="1">
      <c r="A405" s="251"/>
      <c r="B405" s="324" t="s">
        <v>167</v>
      </c>
      <c r="C405" s="325"/>
      <c r="D405" s="325"/>
      <c r="E405" s="325"/>
      <c r="F405" s="325"/>
      <c r="G405" s="161"/>
      <c r="H405" s="51"/>
      <c r="I405" s="51"/>
      <c r="J405" s="239"/>
      <c r="K405" s="297"/>
      <c r="L405" s="298"/>
    </row>
    <row r="406" spans="1:12" s="86" customFormat="1" ht="45.75" customHeight="1">
      <c r="A406" s="251"/>
      <c r="B406" s="324" t="s">
        <v>168</v>
      </c>
      <c r="C406" s="325"/>
      <c r="D406" s="325"/>
      <c r="E406" s="325"/>
      <c r="F406" s="325"/>
      <c r="G406" s="161"/>
      <c r="H406" s="51"/>
      <c r="I406" s="51"/>
      <c r="J406" s="239"/>
      <c r="K406" s="297"/>
      <c r="L406" s="298"/>
    </row>
    <row r="407" spans="1:12" s="86" customFormat="1" ht="45.75" customHeight="1">
      <c r="A407" s="251"/>
      <c r="B407" s="324" t="s">
        <v>169</v>
      </c>
      <c r="C407" s="325"/>
      <c r="D407" s="325"/>
      <c r="E407" s="325"/>
      <c r="F407" s="325"/>
      <c r="G407" s="161"/>
      <c r="H407" s="51"/>
      <c r="I407" s="51"/>
      <c r="J407" s="239"/>
      <c r="K407" s="297"/>
      <c r="L407" s="298"/>
    </row>
    <row r="408" spans="1:12" s="86" customFormat="1" ht="45.75" customHeight="1">
      <c r="A408" s="251"/>
      <c r="B408" s="324" t="s">
        <v>170</v>
      </c>
      <c r="C408" s="325"/>
      <c r="D408" s="325"/>
      <c r="E408" s="325"/>
      <c r="F408" s="325"/>
      <c r="G408" s="161"/>
      <c r="H408" s="51"/>
      <c r="I408" s="51"/>
      <c r="J408" s="239"/>
      <c r="K408" s="297"/>
      <c r="L408" s="298"/>
    </row>
    <row r="409" spans="1:12" s="86" customFormat="1" ht="45.75" customHeight="1">
      <c r="A409" s="251"/>
      <c r="B409" s="324" t="s">
        <v>171</v>
      </c>
      <c r="C409" s="325"/>
      <c r="D409" s="325"/>
      <c r="E409" s="325"/>
      <c r="F409" s="325"/>
      <c r="G409" s="163"/>
      <c r="H409" s="164"/>
      <c r="I409" s="165"/>
      <c r="J409" s="212" t="s">
        <v>320</v>
      </c>
      <c r="K409" s="297"/>
      <c r="L409" s="298"/>
    </row>
    <row r="410" spans="1:12" s="177" customFormat="1" ht="15" customHeight="1">
      <c r="A410" s="254"/>
      <c r="B410" s="329" t="s">
        <v>172</v>
      </c>
      <c r="C410" s="330"/>
      <c r="D410" s="330"/>
      <c r="E410" s="331"/>
      <c r="F410" s="98" t="s">
        <v>4</v>
      </c>
      <c r="G410" s="108">
        <v>78</v>
      </c>
      <c r="H410" s="318"/>
      <c r="I410" s="201">
        <f>G410*H410</f>
        <v>0</v>
      </c>
      <c r="J410" s="211" t="e">
        <f>I410/I590</f>
        <v>#DIV/0!</v>
      </c>
      <c r="K410" s="299"/>
      <c r="L410" s="298">
        <f>I410</f>
        <v>0</v>
      </c>
    </row>
    <row r="411" spans="1:12" ht="15" customHeight="1">
      <c r="A411" s="240"/>
      <c r="B411" s="338"/>
      <c r="C411" s="338"/>
      <c r="D411" s="338"/>
      <c r="E411" s="338"/>
      <c r="F411" s="338"/>
      <c r="G411" s="178"/>
      <c r="H411" s="176"/>
      <c r="I411" s="176"/>
      <c r="J411" s="186"/>
      <c r="K411" s="302"/>
      <c r="L411" s="298"/>
    </row>
    <row r="412" spans="1:12" s="116" customFormat="1" ht="15" customHeight="1">
      <c r="A412" s="250"/>
      <c r="B412" s="326" t="s">
        <v>149</v>
      </c>
      <c r="C412" s="327"/>
      <c r="D412" s="327"/>
      <c r="E412" s="328"/>
      <c r="F412" s="17" t="s">
        <v>34</v>
      </c>
      <c r="G412" s="18" t="s">
        <v>7</v>
      </c>
      <c r="H412" s="103" t="s">
        <v>8</v>
      </c>
      <c r="I412" s="103" t="s">
        <v>9</v>
      </c>
      <c r="J412" s="184" t="s">
        <v>320</v>
      </c>
      <c r="K412" s="301"/>
      <c r="L412" s="298"/>
    </row>
    <row r="413" spans="1:12" ht="30" customHeight="1">
      <c r="A413" s="240"/>
      <c r="B413" s="333" t="s">
        <v>173</v>
      </c>
      <c r="C413" s="334"/>
      <c r="D413" s="334"/>
      <c r="E413" s="334"/>
      <c r="F413" s="335"/>
      <c r="G413" s="159"/>
      <c r="H413" s="160"/>
      <c r="I413" s="160"/>
      <c r="J413" s="237"/>
      <c r="K413" s="294"/>
      <c r="L413" s="298"/>
    </row>
    <row r="414" spans="1:12" s="86" customFormat="1" ht="80.099999999999994" customHeight="1">
      <c r="A414" s="251"/>
      <c r="B414" s="324" t="s">
        <v>174</v>
      </c>
      <c r="C414" s="325"/>
      <c r="D414" s="325"/>
      <c r="E414" s="325"/>
      <c r="F414" s="325"/>
      <c r="G414" s="161"/>
      <c r="H414" s="51"/>
      <c r="I414" s="51"/>
      <c r="J414" s="239"/>
      <c r="K414" s="297"/>
      <c r="L414" s="298"/>
    </row>
    <row r="415" spans="1:12" s="86" customFormat="1" ht="54.75" customHeight="1">
      <c r="A415" s="251"/>
      <c r="B415" s="324" t="s">
        <v>152</v>
      </c>
      <c r="C415" s="325"/>
      <c r="D415" s="325"/>
      <c r="E415" s="325"/>
      <c r="F415" s="325"/>
      <c r="G415" s="161"/>
      <c r="H415" s="51"/>
      <c r="I415" s="51"/>
      <c r="J415" s="239"/>
      <c r="K415" s="297"/>
      <c r="L415" s="298"/>
    </row>
    <row r="416" spans="1:12" s="86" customFormat="1" ht="68.25" customHeight="1">
      <c r="A416" s="251"/>
      <c r="B416" s="324" t="s">
        <v>153</v>
      </c>
      <c r="C416" s="325"/>
      <c r="D416" s="325"/>
      <c r="E416" s="325"/>
      <c r="F416" s="325"/>
      <c r="G416" s="161"/>
      <c r="H416" s="51"/>
      <c r="I416" s="51"/>
      <c r="J416" s="239"/>
      <c r="K416" s="297"/>
      <c r="L416" s="298"/>
    </row>
    <row r="417" spans="1:12" s="86" customFormat="1" ht="65.25" customHeight="1">
      <c r="A417" s="251"/>
      <c r="B417" s="324" t="s">
        <v>154</v>
      </c>
      <c r="C417" s="325"/>
      <c r="D417" s="325"/>
      <c r="E417" s="325"/>
      <c r="F417" s="325"/>
      <c r="G417" s="161"/>
      <c r="H417" s="51"/>
      <c r="I417" s="51"/>
      <c r="J417" s="239"/>
      <c r="K417" s="297"/>
      <c r="L417" s="298"/>
    </row>
    <row r="418" spans="1:12" s="86" customFormat="1" ht="30" customHeight="1">
      <c r="A418" s="251"/>
      <c r="B418" s="324" t="s">
        <v>175</v>
      </c>
      <c r="C418" s="325"/>
      <c r="D418" s="325"/>
      <c r="E418" s="325"/>
      <c r="F418" s="325"/>
      <c r="G418" s="161"/>
      <c r="H418" s="51"/>
      <c r="I418" s="51"/>
      <c r="J418" s="239"/>
      <c r="K418" s="297"/>
      <c r="L418" s="298"/>
    </row>
    <row r="419" spans="1:12" s="86" customFormat="1" ht="15" customHeight="1">
      <c r="A419" s="251"/>
      <c r="B419" s="324" t="s">
        <v>156</v>
      </c>
      <c r="C419" s="325"/>
      <c r="D419" s="325"/>
      <c r="E419" s="325"/>
      <c r="F419" s="325"/>
      <c r="G419" s="161"/>
      <c r="H419" s="51"/>
      <c r="I419" s="51"/>
      <c r="J419" s="239"/>
      <c r="K419" s="297"/>
      <c r="L419" s="298"/>
    </row>
    <row r="420" spans="1:12" s="86" customFormat="1" ht="15" customHeight="1">
      <c r="A420" s="251"/>
      <c r="B420" s="324" t="s">
        <v>176</v>
      </c>
      <c r="C420" s="325"/>
      <c r="D420" s="325"/>
      <c r="E420" s="325"/>
      <c r="F420" s="325"/>
      <c r="G420" s="161"/>
      <c r="H420" s="51"/>
      <c r="I420" s="51"/>
      <c r="J420" s="239"/>
      <c r="K420" s="297"/>
      <c r="L420" s="298"/>
    </row>
    <row r="421" spans="1:12" s="86" customFormat="1" ht="15" customHeight="1">
      <c r="A421" s="251"/>
      <c r="B421" s="324" t="s">
        <v>177</v>
      </c>
      <c r="C421" s="325"/>
      <c r="D421" s="325"/>
      <c r="E421" s="325"/>
      <c r="F421" s="325"/>
      <c r="G421" s="161"/>
      <c r="H421" s="51"/>
      <c r="I421" s="51"/>
      <c r="J421" s="239"/>
      <c r="K421" s="297"/>
      <c r="L421" s="298"/>
    </row>
    <row r="422" spans="1:12" s="86" customFormat="1" ht="45" customHeight="1">
      <c r="A422" s="251"/>
      <c r="B422" s="324" t="s">
        <v>178</v>
      </c>
      <c r="C422" s="325"/>
      <c r="D422" s="325"/>
      <c r="E422" s="325"/>
      <c r="F422" s="325"/>
      <c r="G422" s="161"/>
      <c r="H422" s="51"/>
      <c r="I422" s="51"/>
      <c r="J422" s="239"/>
      <c r="K422" s="297"/>
      <c r="L422" s="298"/>
    </row>
    <row r="423" spans="1:12" s="86" customFormat="1" ht="15" customHeight="1">
      <c r="A423" s="251"/>
      <c r="B423" s="324" t="s">
        <v>160</v>
      </c>
      <c r="C423" s="325"/>
      <c r="D423" s="325"/>
      <c r="E423" s="325"/>
      <c r="F423" s="325"/>
      <c r="G423" s="161"/>
      <c r="H423" s="51"/>
      <c r="I423" s="51"/>
      <c r="J423" s="239"/>
      <c r="K423" s="297"/>
      <c r="L423" s="298"/>
    </row>
    <row r="424" spans="1:12" s="86" customFormat="1" ht="15" customHeight="1">
      <c r="A424" s="251"/>
      <c r="B424" s="324" t="s">
        <v>179</v>
      </c>
      <c r="C424" s="325"/>
      <c r="D424" s="325"/>
      <c r="E424" s="325"/>
      <c r="F424" s="325"/>
      <c r="G424" s="161"/>
      <c r="H424" s="51"/>
      <c r="I424" s="51"/>
      <c r="J424" s="239"/>
      <c r="K424" s="297"/>
      <c r="L424" s="298"/>
    </row>
    <row r="425" spans="1:12" s="86" customFormat="1" ht="30" customHeight="1">
      <c r="A425" s="251"/>
      <c r="B425" s="324" t="s">
        <v>180</v>
      </c>
      <c r="C425" s="325"/>
      <c r="D425" s="325"/>
      <c r="E425" s="325"/>
      <c r="F425" s="325"/>
      <c r="G425" s="161"/>
      <c r="H425" s="51"/>
      <c r="I425" s="51"/>
      <c r="J425" s="239"/>
      <c r="K425" s="297"/>
      <c r="L425" s="298"/>
    </row>
    <row r="426" spans="1:12" s="86" customFormat="1" ht="30" customHeight="1">
      <c r="A426" s="251"/>
      <c r="B426" s="324" t="s">
        <v>181</v>
      </c>
      <c r="C426" s="325"/>
      <c r="D426" s="325"/>
      <c r="E426" s="325"/>
      <c r="F426" s="325"/>
      <c r="G426" s="161"/>
      <c r="H426" s="51"/>
      <c r="I426" s="51"/>
      <c r="J426" s="239"/>
      <c r="K426" s="297"/>
      <c r="L426" s="298"/>
    </row>
    <row r="427" spans="1:12" s="86" customFormat="1" ht="30" customHeight="1">
      <c r="A427" s="251"/>
      <c r="B427" s="324" t="s">
        <v>182</v>
      </c>
      <c r="C427" s="325"/>
      <c r="D427" s="325"/>
      <c r="E427" s="325"/>
      <c r="F427" s="325"/>
      <c r="G427" s="161"/>
      <c r="H427" s="51"/>
      <c r="I427" s="51"/>
      <c r="J427" s="239"/>
      <c r="K427" s="297"/>
      <c r="L427" s="298"/>
    </row>
    <row r="428" spans="1:12" s="86" customFormat="1" ht="30" customHeight="1">
      <c r="A428" s="251"/>
      <c r="B428" s="324" t="s">
        <v>183</v>
      </c>
      <c r="C428" s="325"/>
      <c r="D428" s="325"/>
      <c r="E428" s="325"/>
      <c r="F428" s="325"/>
      <c r="G428" s="161"/>
      <c r="H428" s="51"/>
      <c r="I428" s="51"/>
      <c r="J428" s="239"/>
      <c r="K428" s="297"/>
      <c r="L428" s="298"/>
    </row>
    <row r="429" spans="1:12" s="86" customFormat="1" ht="30" customHeight="1">
      <c r="A429" s="251"/>
      <c r="B429" s="324" t="s">
        <v>184</v>
      </c>
      <c r="C429" s="325"/>
      <c r="D429" s="325"/>
      <c r="E429" s="325"/>
      <c r="F429" s="325"/>
      <c r="G429" s="161"/>
      <c r="H429" s="51"/>
      <c r="I429" s="51"/>
      <c r="J429" s="239"/>
      <c r="K429" s="297"/>
      <c r="L429" s="298"/>
    </row>
    <row r="430" spans="1:12" s="86" customFormat="1" ht="45" customHeight="1">
      <c r="A430" s="251"/>
      <c r="B430" s="324" t="s">
        <v>185</v>
      </c>
      <c r="C430" s="325"/>
      <c r="D430" s="325"/>
      <c r="E430" s="325"/>
      <c r="F430" s="325"/>
      <c r="G430" s="161"/>
      <c r="H430" s="51"/>
      <c r="I430" s="51"/>
      <c r="J430" s="239"/>
      <c r="K430" s="297"/>
      <c r="L430" s="298"/>
    </row>
    <row r="431" spans="1:12" s="86" customFormat="1" ht="45" customHeight="1">
      <c r="A431" s="251"/>
      <c r="B431" s="324" t="s">
        <v>186</v>
      </c>
      <c r="C431" s="325"/>
      <c r="D431" s="325"/>
      <c r="E431" s="325"/>
      <c r="F431" s="325"/>
      <c r="G431" s="161"/>
      <c r="H431" s="51"/>
      <c r="I431" s="51"/>
      <c r="J431" s="239"/>
      <c r="K431" s="297"/>
      <c r="L431" s="298"/>
    </row>
    <row r="432" spans="1:12" s="86" customFormat="1" ht="45" customHeight="1">
      <c r="A432" s="251"/>
      <c r="B432" s="324" t="s">
        <v>187</v>
      </c>
      <c r="C432" s="325"/>
      <c r="D432" s="325"/>
      <c r="E432" s="325"/>
      <c r="F432" s="325"/>
      <c r="G432" s="161"/>
      <c r="H432" s="51"/>
      <c r="I432" s="51"/>
      <c r="J432" s="239"/>
      <c r="K432" s="297"/>
      <c r="L432" s="298"/>
    </row>
    <row r="433" spans="1:12" s="86" customFormat="1" ht="45" customHeight="1">
      <c r="A433" s="251"/>
      <c r="B433" s="324" t="s">
        <v>171</v>
      </c>
      <c r="C433" s="325"/>
      <c r="D433" s="325"/>
      <c r="E433" s="325"/>
      <c r="F433" s="325"/>
      <c r="G433" s="161"/>
      <c r="H433" s="51"/>
      <c r="I433" s="51"/>
      <c r="J433" s="212" t="s">
        <v>320</v>
      </c>
      <c r="K433" s="297"/>
      <c r="L433" s="298"/>
    </row>
    <row r="434" spans="1:12" s="116" customFormat="1" ht="15" customHeight="1">
      <c r="A434" s="250"/>
      <c r="B434" s="329" t="s">
        <v>188</v>
      </c>
      <c r="C434" s="330"/>
      <c r="D434" s="330"/>
      <c r="E434" s="331"/>
      <c r="F434" s="98" t="s">
        <v>4</v>
      </c>
      <c r="G434" s="108">
        <v>78</v>
      </c>
      <c r="H434" s="318"/>
      <c r="I434" s="201">
        <f>G434*H434</f>
        <v>0</v>
      </c>
      <c r="J434" s="211" t="e">
        <f>I434/I590</f>
        <v>#DIV/0!</v>
      </c>
      <c r="K434" s="303"/>
      <c r="L434" s="298">
        <f>I434</f>
        <v>0</v>
      </c>
    </row>
    <row r="435" spans="1:12" s="177" customFormat="1" ht="15" customHeight="1">
      <c r="A435" s="254"/>
      <c r="B435" s="332"/>
      <c r="C435" s="332"/>
      <c r="D435" s="332"/>
      <c r="E435" s="332"/>
      <c r="F435" s="332"/>
      <c r="G435" s="179"/>
      <c r="H435" s="180"/>
      <c r="I435" s="180"/>
      <c r="J435" s="192"/>
      <c r="K435" s="304"/>
      <c r="L435" s="298"/>
    </row>
    <row r="436" spans="1:12" s="116" customFormat="1" ht="15" customHeight="1">
      <c r="A436" s="250"/>
      <c r="B436" s="326" t="s">
        <v>149</v>
      </c>
      <c r="C436" s="327"/>
      <c r="D436" s="327"/>
      <c r="E436" s="328"/>
      <c r="F436" s="17" t="s">
        <v>34</v>
      </c>
      <c r="G436" s="18" t="s">
        <v>7</v>
      </c>
      <c r="H436" s="103" t="s">
        <v>8</v>
      </c>
      <c r="I436" s="103" t="s">
        <v>9</v>
      </c>
      <c r="J436" s="184" t="s">
        <v>320</v>
      </c>
      <c r="K436" s="301"/>
      <c r="L436" s="298"/>
    </row>
    <row r="437" spans="1:12" ht="30" customHeight="1">
      <c r="A437" s="240"/>
      <c r="B437" s="333" t="s">
        <v>212</v>
      </c>
      <c r="C437" s="334"/>
      <c r="D437" s="334"/>
      <c r="E437" s="334"/>
      <c r="F437" s="335"/>
      <c r="G437" s="159"/>
      <c r="H437" s="160"/>
      <c r="I437" s="160"/>
      <c r="J437" s="237"/>
      <c r="K437" s="294"/>
      <c r="L437" s="298"/>
    </row>
    <row r="438" spans="1:12" s="86" customFormat="1" ht="120" customHeight="1">
      <c r="A438" s="251"/>
      <c r="B438" s="324" t="s">
        <v>190</v>
      </c>
      <c r="C438" s="325"/>
      <c r="D438" s="325"/>
      <c r="E438" s="325"/>
      <c r="F438" s="325"/>
      <c r="G438" s="161"/>
      <c r="H438" s="51"/>
      <c r="I438" s="51"/>
      <c r="J438" s="239"/>
      <c r="K438" s="297"/>
      <c r="L438" s="298"/>
    </row>
    <row r="439" spans="1:12" ht="15" customHeight="1">
      <c r="A439" s="240"/>
      <c r="B439" s="333" t="s">
        <v>191</v>
      </c>
      <c r="C439" s="334"/>
      <c r="D439" s="334"/>
      <c r="E439" s="334"/>
      <c r="F439" s="335"/>
      <c r="G439" s="159"/>
      <c r="H439" s="160"/>
      <c r="I439" s="160"/>
      <c r="J439" s="237"/>
      <c r="K439" s="294"/>
      <c r="L439" s="298"/>
    </row>
    <row r="440" spans="1:12" s="86" customFormat="1" ht="69.95" customHeight="1">
      <c r="A440" s="251"/>
      <c r="B440" s="324" t="s">
        <v>192</v>
      </c>
      <c r="C440" s="325"/>
      <c r="D440" s="325"/>
      <c r="E440" s="325"/>
      <c r="F440" s="325"/>
      <c r="G440" s="161"/>
      <c r="H440" s="51"/>
      <c r="I440" s="51"/>
      <c r="J440" s="239"/>
      <c r="K440" s="297"/>
      <c r="L440" s="298"/>
    </row>
    <row r="441" spans="1:12" s="86" customFormat="1" ht="30" customHeight="1">
      <c r="A441" s="251"/>
      <c r="B441" s="324" t="s">
        <v>193</v>
      </c>
      <c r="C441" s="325"/>
      <c r="D441" s="325"/>
      <c r="E441" s="325"/>
      <c r="F441" s="325"/>
      <c r="G441" s="161"/>
      <c r="H441" s="51"/>
      <c r="I441" s="51"/>
      <c r="J441" s="239"/>
      <c r="K441" s="297"/>
      <c r="L441" s="298"/>
    </row>
    <row r="442" spans="1:12" s="86" customFormat="1" ht="84.95" customHeight="1">
      <c r="A442" s="251"/>
      <c r="B442" s="324" t="s">
        <v>194</v>
      </c>
      <c r="C442" s="325"/>
      <c r="D442" s="325"/>
      <c r="E442" s="325"/>
      <c r="F442" s="325"/>
      <c r="G442" s="161"/>
      <c r="H442" s="51"/>
      <c r="I442" s="51"/>
      <c r="J442" s="239"/>
      <c r="K442" s="297"/>
      <c r="L442" s="298"/>
    </row>
    <row r="443" spans="1:12" s="86" customFormat="1" ht="60" customHeight="1">
      <c r="A443" s="251"/>
      <c r="B443" s="324" t="s">
        <v>195</v>
      </c>
      <c r="C443" s="325"/>
      <c r="D443" s="325"/>
      <c r="E443" s="325"/>
      <c r="F443" s="325"/>
      <c r="G443" s="161"/>
      <c r="H443" s="51"/>
      <c r="I443" s="51"/>
      <c r="J443" s="239"/>
      <c r="K443" s="297"/>
      <c r="L443" s="298"/>
    </row>
    <row r="444" spans="1:12" s="86" customFormat="1" ht="90" customHeight="1">
      <c r="A444" s="251"/>
      <c r="B444" s="324" t="s">
        <v>196</v>
      </c>
      <c r="C444" s="325"/>
      <c r="D444" s="325"/>
      <c r="E444" s="325"/>
      <c r="F444" s="325"/>
      <c r="G444" s="161"/>
      <c r="H444" s="51"/>
      <c r="I444" s="51"/>
      <c r="J444" s="239"/>
      <c r="K444" s="297"/>
      <c r="L444" s="298"/>
    </row>
    <row r="445" spans="1:12" ht="20.100000000000001" customHeight="1">
      <c r="A445" s="255"/>
      <c r="B445" s="339" t="s">
        <v>197</v>
      </c>
      <c r="C445" s="340"/>
      <c r="D445" s="340"/>
      <c r="E445" s="340"/>
      <c r="F445" s="340"/>
      <c r="G445" s="162"/>
      <c r="H445" s="32"/>
      <c r="I445" s="32"/>
      <c r="J445" s="238"/>
      <c r="K445" s="278"/>
      <c r="L445" s="298"/>
    </row>
    <row r="446" spans="1:12" s="86" customFormat="1" ht="45" customHeight="1">
      <c r="A446" s="251"/>
      <c r="B446" s="324" t="s">
        <v>198</v>
      </c>
      <c r="C446" s="325"/>
      <c r="D446" s="325"/>
      <c r="E446" s="325"/>
      <c r="F446" s="325"/>
      <c r="G446" s="161"/>
      <c r="H446" s="51"/>
      <c r="I446" s="51"/>
      <c r="J446" s="239"/>
      <c r="K446" s="297"/>
      <c r="L446" s="298"/>
    </row>
    <row r="447" spans="1:12" s="86" customFormat="1" ht="30" customHeight="1">
      <c r="A447" s="251"/>
      <c r="B447" s="324" t="s">
        <v>199</v>
      </c>
      <c r="C447" s="325"/>
      <c r="D447" s="325"/>
      <c r="E447" s="325"/>
      <c r="F447" s="325"/>
      <c r="G447" s="161"/>
      <c r="H447" s="51"/>
      <c r="I447" s="51"/>
      <c r="J447" s="239"/>
      <c r="K447" s="297"/>
      <c r="L447" s="298"/>
    </row>
    <row r="448" spans="1:12" s="86" customFormat="1" ht="30" customHeight="1">
      <c r="A448" s="251"/>
      <c r="B448" s="324" t="s">
        <v>200</v>
      </c>
      <c r="C448" s="325"/>
      <c r="D448" s="325"/>
      <c r="E448" s="325"/>
      <c r="F448" s="325"/>
      <c r="G448" s="161"/>
      <c r="H448" s="51"/>
      <c r="I448" s="51"/>
      <c r="J448" s="239"/>
      <c r="K448" s="297"/>
      <c r="L448" s="298"/>
    </row>
    <row r="449" spans="1:19" s="86" customFormat="1" ht="15" customHeight="1">
      <c r="A449" s="251"/>
      <c r="B449" s="324" t="s">
        <v>201</v>
      </c>
      <c r="C449" s="325"/>
      <c r="D449" s="325"/>
      <c r="E449" s="325"/>
      <c r="F449" s="325"/>
      <c r="G449" s="161"/>
      <c r="H449" s="51"/>
      <c r="I449" s="51"/>
      <c r="J449" s="239"/>
      <c r="K449" s="297"/>
      <c r="L449" s="298"/>
    </row>
    <row r="450" spans="1:19" s="86" customFormat="1" ht="45" customHeight="1">
      <c r="A450" s="251"/>
      <c r="B450" s="324" t="s">
        <v>202</v>
      </c>
      <c r="C450" s="325"/>
      <c r="D450" s="325"/>
      <c r="E450" s="325"/>
      <c r="F450" s="325"/>
      <c r="G450" s="161"/>
      <c r="H450" s="51"/>
      <c r="I450" s="51"/>
      <c r="J450" s="239"/>
      <c r="K450" s="297"/>
      <c r="L450" s="298"/>
    </row>
    <row r="451" spans="1:19" s="86" customFormat="1" ht="45" customHeight="1">
      <c r="A451" s="251"/>
      <c r="B451" s="324" t="s">
        <v>203</v>
      </c>
      <c r="C451" s="325"/>
      <c r="D451" s="325"/>
      <c r="E451" s="325"/>
      <c r="F451" s="325"/>
      <c r="G451" s="161"/>
      <c r="H451" s="51"/>
      <c r="I451" s="51"/>
      <c r="J451" s="239"/>
      <c r="K451" s="297"/>
      <c r="L451" s="298"/>
    </row>
    <row r="452" spans="1:19" s="86" customFormat="1" ht="45" customHeight="1">
      <c r="A452" s="251"/>
      <c r="B452" s="324" t="s">
        <v>204</v>
      </c>
      <c r="C452" s="325"/>
      <c r="D452" s="325"/>
      <c r="E452" s="325"/>
      <c r="F452" s="325"/>
      <c r="G452" s="161"/>
      <c r="H452" s="51"/>
      <c r="I452" s="51"/>
      <c r="J452" s="239"/>
      <c r="K452" s="297"/>
      <c r="L452" s="298"/>
    </row>
    <row r="453" spans="1:19" s="86" customFormat="1" ht="45" customHeight="1">
      <c r="A453" s="251"/>
      <c r="B453" s="324" t="s">
        <v>205</v>
      </c>
      <c r="C453" s="325"/>
      <c r="D453" s="325"/>
      <c r="E453" s="325"/>
      <c r="F453" s="325"/>
      <c r="G453" s="161"/>
      <c r="H453" s="51"/>
      <c r="I453" s="51"/>
      <c r="J453" s="239"/>
      <c r="K453" s="297"/>
      <c r="L453" s="298"/>
    </row>
    <row r="454" spans="1:19" s="86" customFormat="1" ht="60" customHeight="1">
      <c r="A454" s="251"/>
      <c r="B454" s="324" t="s">
        <v>206</v>
      </c>
      <c r="C454" s="325"/>
      <c r="D454" s="325"/>
      <c r="E454" s="325"/>
      <c r="F454" s="325"/>
      <c r="G454" s="161"/>
      <c r="H454" s="51"/>
      <c r="I454" s="51"/>
      <c r="J454" s="239"/>
      <c r="K454" s="297"/>
      <c r="L454" s="298"/>
    </row>
    <row r="455" spans="1:19" ht="20.100000000000001" customHeight="1">
      <c r="A455" s="255"/>
      <c r="B455" s="339" t="s">
        <v>207</v>
      </c>
      <c r="C455" s="340"/>
      <c r="D455" s="340"/>
      <c r="E455" s="340"/>
      <c r="F455" s="340"/>
      <c r="G455" s="162"/>
      <c r="H455" s="32"/>
      <c r="I455" s="32"/>
      <c r="J455" s="238"/>
      <c r="K455" s="278"/>
      <c r="L455" s="298"/>
    </row>
    <row r="456" spans="1:19" s="86" customFormat="1" ht="30" customHeight="1">
      <c r="A456" s="251"/>
      <c r="B456" s="324" t="s">
        <v>208</v>
      </c>
      <c r="C456" s="325"/>
      <c r="D456" s="325"/>
      <c r="E456" s="325"/>
      <c r="F456" s="325"/>
      <c r="G456" s="161"/>
      <c r="H456" s="51"/>
      <c r="I456" s="51"/>
      <c r="J456" s="239"/>
      <c r="K456" s="297"/>
      <c r="L456" s="298"/>
    </row>
    <row r="457" spans="1:19" s="86" customFormat="1" ht="30" customHeight="1">
      <c r="A457" s="251"/>
      <c r="B457" s="324" t="s">
        <v>209</v>
      </c>
      <c r="C457" s="325"/>
      <c r="D457" s="325"/>
      <c r="E457" s="325"/>
      <c r="F457" s="325"/>
      <c r="G457" s="161"/>
      <c r="H457" s="51"/>
      <c r="I457" s="51"/>
      <c r="J457" s="239"/>
      <c r="K457" s="297"/>
      <c r="L457" s="298"/>
    </row>
    <row r="458" spans="1:19" s="86" customFormat="1" ht="15" customHeight="1">
      <c r="A458" s="251"/>
      <c r="B458" s="324" t="s">
        <v>210</v>
      </c>
      <c r="C458" s="325"/>
      <c r="D458" s="325"/>
      <c r="E458" s="325"/>
      <c r="F458" s="325"/>
      <c r="G458" s="161"/>
      <c r="H458" s="51"/>
      <c r="I458" s="51"/>
      <c r="J458" s="239"/>
      <c r="K458" s="297"/>
      <c r="L458" s="298"/>
    </row>
    <row r="459" spans="1:19" s="86" customFormat="1" ht="45" customHeight="1">
      <c r="A459" s="251"/>
      <c r="B459" s="324" t="s">
        <v>171</v>
      </c>
      <c r="C459" s="325"/>
      <c r="D459" s="325"/>
      <c r="E459" s="325"/>
      <c r="F459" s="325"/>
      <c r="G459" s="161"/>
      <c r="H459" s="51"/>
      <c r="I459" s="51"/>
      <c r="J459" s="212" t="s">
        <v>320</v>
      </c>
      <c r="K459" s="297"/>
      <c r="L459" s="298"/>
    </row>
    <row r="460" spans="1:19" s="116" customFormat="1" ht="15" customHeight="1">
      <c r="A460" s="250"/>
      <c r="B460" s="329" t="s">
        <v>211</v>
      </c>
      <c r="C460" s="330"/>
      <c r="D460" s="330"/>
      <c r="E460" s="331"/>
      <c r="F460" s="98" t="s">
        <v>4</v>
      </c>
      <c r="G460" s="108">
        <v>78</v>
      </c>
      <c r="H460" s="318"/>
      <c r="I460" s="201">
        <f>G460*H460</f>
        <v>0</v>
      </c>
      <c r="J460" s="211" t="e">
        <f>I460/I590</f>
        <v>#DIV/0!</v>
      </c>
      <c r="K460" s="303"/>
      <c r="L460" s="298">
        <f>I460</f>
        <v>0</v>
      </c>
    </row>
    <row r="461" spans="1:19" s="116" customFormat="1" ht="15" customHeight="1">
      <c r="A461" s="250"/>
      <c r="B461" s="82"/>
      <c r="C461" s="82"/>
      <c r="D461" s="82"/>
      <c r="E461" s="82"/>
      <c r="F461" s="109"/>
      <c r="G461" s="110"/>
      <c r="H461" s="105"/>
      <c r="I461" s="105"/>
      <c r="J461" s="193"/>
      <c r="K461" s="303"/>
      <c r="L461" s="298"/>
    </row>
    <row r="462" spans="1:19" s="116" customFormat="1" ht="15" customHeight="1">
      <c r="A462" s="250"/>
      <c r="B462" s="326" t="s">
        <v>149</v>
      </c>
      <c r="C462" s="327"/>
      <c r="D462" s="327"/>
      <c r="E462" s="328"/>
      <c r="F462" s="17" t="s">
        <v>34</v>
      </c>
      <c r="G462" s="18" t="s">
        <v>7</v>
      </c>
      <c r="H462" s="103" t="s">
        <v>8</v>
      </c>
      <c r="I462" s="103" t="s">
        <v>9</v>
      </c>
      <c r="J462" s="184" t="s">
        <v>320</v>
      </c>
      <c r="K462" s="305"/>
      <c r="L462" s="306"/>
    </row>
    <row r="463" spans="1:19" ht="30" customHeight="1">
      <c r="A463" s="240"/>
      <c r="B463" s="333" t="s">
        <v>213</v>
      </c>
      <c r="C463" s="334"/>
      <c r="D463" s="334"/>
      <c r="E463" s="334"/>
      <c r="F463" s="335"/>
      <c r="G463" s="159"/>
      <c r="H463" s="160"/>
      <c r="I463" s="160"/>
      <c r="J463" s="237"/>
      <c r="K463" s="294"/>
      <c r="L463" s="298"/>
      <c r="M463" s="116"/>
      <c r="N463" s="116"/>
      <c r="O463" s="116"/>
      <c r="P463" s="116"/>
      <c r="Q463" s="116"/>
      <c r="R463" s="116"/>
      <c r="S463" s="116"/>
    </row>
    <row r="464" spans="1:19" s="86" customFormat="1" ht="120" customHeight="1">
      <c r="A464" s="251"/>
      <c r="B464" s="324" t="s">
        <v>190</v>
      </c>
      <c r="C464" s="325"/>
      <c r="D464" s="325"/>
      <c r="E464" s="325"/>
      <c r="F464" s="325"/>
      <c r="G464" s="161"/>
      <c r="H464" s="51"/>
      <c r="I464" s="51"/>
      <c r="J464" s="239"/>
      <c r="K464" s="297"/>
      <c r="L464" s="298"/>
    </row>
    <row r="465" spans="1:12" ht="30" customHeight="1">
      <c r="A465" s="240"/>
      <c r="B465" s="333" t="s">
        <v>214</v>
      </c>
      <c r="C465" s="334"/>
      <c r="D465" s="334"/>
      <c r="E465" s="334"/>
      <c r="F465" s="335"/>
      <c r="G465" s="159"/>
      <c r="H465" s="160"/>
      <c r="I465" s="160"/>
      <c r="J465" s="237"/>
      <c r="K465" s="294"/>
      <c r="L465" s="298"/>
    </row>
    <row r="466" spans="1:12" s="86" customFormat="1" ht="120" customHeight="1">
      <c r="A466" s="251"/>
      <c r="B466" s="324" t="s">
        <v>215</v>
      </c>
      <c r="C466" s="325"/>
      <c r="D466" s="325"/>
      <c r="E466" s="325"/>
      <c r="F466" s="325"/>
      <c r="G466" s="161"/>
      <c r="H466" s="51"/>
      <c r="I466" s="51"/>
      <c r="J466" s="239"/>
      <c r="K466" s="297"/>
      <c r="L466" s="298"/>
    </row>
    <row r="467" spans="1:12" s="86" customFormat="1" ht="60" customHeight="1">
      <c r="A467" s="251"/>
      <c r="B467" s="324" t="s">
        <v>216</v>
      </c>
      <c r="C467" s="325"/>
      <c r="D467" s="325"/>
      <c r="E467" s="325"/>
      <c r="F467" s="325"/>
      <c r="G467" s="161"/>
      <c r="H467" s="51"/>
      <c r="I467" s="51"/>
      <c r="J467" s="239"/>
      <c r="K467" s="297"/>
      <c r="L467" s="298"/>
    </row>
    <row r="468" spans="1:12" s="86" customFormat="1" ht="60" customHeight="1">
      <c r="A468" s="251"/>
      <c r="B468" s="324" t="s">
        <v>217</v>
      </c>
      <c r="C468" s="325"/>
      <c r="D468" s="325"/>
      <c r="E468" s="325"/>
      <c r="F468" s="325"/>
      <c r="G468" s="161"/>
      <c r="H468" s="51"/>
      <c r="I468" s="80"/>
      <c r="J468" s="241"/>
      <c r="K468" s="297"/>
      <c r="L468" s="298"/>
    </row>
    <row r="469" spans="1:12" s="86" customFormat="1" ht="90" customHeight="1">
      <c r="A469" s="251"/>
      <c r="B469" s="324" t="s">
        <v>218</v>
      </c>
      <c r="C469" s="325"/>
      <c r="D469" s="325"/>
      <c r="E469" s="325"/>
      <c r="F469" s="325"/>
      <c r="G469" s="161"/>
      <c r="H469" s="51"/>
      <c r="I469" s="51"/>
      <c r="J469" s="239"/>
      <c r="K469" s="297"/>
      <c r="L469" s="298"/>
    </row>
    <row r="470" spans="1:12" ht="20.100000000000001" customHeight="1">
      <c r="A470" s="255"/>
      <c r="B470" s="339" t="s">
        <v>197</v>
      </c>
      <c r="C470" s="340"/>
      <c r="D470" s="340"/>
      <c r="E470" s="340"/>
      <c r="F470" s="340"/>
      <c r="G470" s="162"/>
      <c r="H470" s="32"/>
      <c r="I470" s="32"/>
      <c r="J470" s="238"/>
      <c r="K470" s="278"/>
      <c r="L470" s="298"/>
    </row>
    <row r="471" spans="1:12" s="86" customFormat="1" ht="30" customHeight="1">
      <c r="A471" s="251"/>
      <c r="B471" s="324" t="s">
        <v>219</v>
      </c>
      <c r="C471" s="325"/>
      <c r="D471" s="325"/>
      <c r="E471" s="325"/>
      <c r="F471" s="325"/>
      <c r="G471" s="161"/>
      <c r="H471" s="51"/>
      <c r="I471" s="51"/>
      <c r="J471" s="239"/>
      <c r="K471" s="297"/>
      <c r="L471" s="298"/>
    </row>
    <row r="472" spans="1:12" s="86" customFormat="1" ht="45" customHeight="1">
      <c r="A472" s="251"/>
      <c r="B472" s="324" t="s">
        <v>220</v>
      </c>
      <c r="C472" s="325"/>
      <c r="D472" s="325"/>
      <c r="E472" s="325"/>
      <c r="F472" s="325"/>
      <c r="G472" s="161"/>
      <c r="H472" s="51"/>
      <c r="I472" s="51"/>
      <c r="J472" s="239"/>
      <c r="K472" s="297"/>
      <c r="L472" s="298"/>
    </row>
    <row r="473" spans="1:12" s="86" customFormat="1" ht="30" customHeight="1">
      <c r="A473" s="251"/>
      <c r="B473" s="324" t="s">
        <v>200</v>
      </c>
      <c r="C473" s="325"/>
      <c r="D473" s="325"/>
      <c r="E473" s="325"/>
      <c r="F473" s="325"/>
      <c r="G473" s="161"/>
      <c r="H473" s="51"/>
      <c r="I473" s="51"/>
      <c r="J473" s="239"/>
      <c r="K473" s="297"/>
      <c r="L473" s="298"/>
    </row>
    <row r="474" spans="1:12" s="86" customFormat="1" ht="15" customHeight="1">
      <c r="A474" s="251"/>
      <c r="B474" s="324" t="s">
        <v>201</v>
      </c>
      <c r="C474" s="325"/>
      <c r="D474" s="325"/>
      <c r="E474" s="325"/>
      <c r="F474" s="325"/>
      <c r="G474" s="161"/>
      <c r="H474" s="51"/>
      <c r="I474" s="51"/>
      <c r="J474" s="239"/>
      <c r="K474" s="297"/>
      <c r="L474" s="298"/>
    </row>
    <row r="475" spans="1:12" s="86" customFormat="1" ht="15" customHeight="1">
      <c r="A475" s="251"/>
      <c r="B475" s="324" t="s">
        <v>221</v>
      </c>
      <c r="C475" s="325"/>
      <c r="D475" s="325"/>
      <c r="E475" s="325"/>
      <c r="F475" s="325"/>
      <c r="G475" s="161"/>
      <c r="H475" s="51"/>
      <c r="I475" s="51"/>
      <c r="J475" s="239"/>
      <c r="K475" s="297"/>
      <c r="L475" s="298"/>
    </row>
    <row r="476" spans="1:12" s="86" customFormat="1" ht="45" customHeight="1">
      <c r="A476" s="251"/>
      <c r="B476" s="324" t="s">
        <v>222</v>
      </c>
      <c r="C476" s="325"/>
      <c r="D476" s="325"/>
      <c r="E476" s="325"/>
      <c r="F476" s="325"/>
      <c r="G476" s="161"/>
      <c r="H476" s="51"/>
      <c r="I476" s="51"/>
      <c r="J476" s="239"/>
      <c r="K476" s="297"/>
      <c r="L476" s="298"/>
    </row>
    <row r="477" spans="1:12" s="86" customFormat="1" ht="45" customHeight="1">
      <c r="A477" s="251"/>
      <c r="B477" s="324" t="s">
        <v>204</v>
      </c>
      <c r="C477" s="325"/>
      <c r="D477" s="325"/>
      <c r="E477" s="325"/>
      <c r="F477" s="325"/>
      <c r="G477" s="161"/>
      <c r="H477" s="51"/>
      <c r="I477" s="51"/>
      <c r="J477" s="239"/>
      <c r="K477" s="297"/>
      <c r="L477" s="298"/>
    </row>
    <row r="478" spans="1:12" s="86" customFormat="1" ht="30" customHeight="1">
      <c r="A478" s="251"/>
      <c r="B478" s="324" t="s">
        <v>223</v>
      </c>
      <c r="C478" s="325"/>
      <c r="D478" s="325"/>
      <c r="E478" s="325"/>
      <c r="F478" s="325"/>
      <c r="G478" s="161"/>
      <c r="H478" s="51"/>
      <c r="I478" s="51"/>
      <c r="J478" s="239"/>
      <c r="K478" s="297"/>
      <c r="L478" s="298"/>
    </row>
    <row r="479" spans="1:12" s="86" customFormat="1" ht="45" customHeight="1">
      <c r="A479" s="251"/>
      <c r="B479" s="324" t="s">
        <v>224</v>
      </c>
      <c r="C479" s="325"/>
      <c r="D479" s="325"/>
      <c r="E479" s="325"/>
      <c r="F479" s="325"/>
      <c r="G479" s="161"/>
      <c r="H479" s="51"/>
      <c r="I479" s="51"/>
      <c r="J479" s="239"/>
      <c r="K479" s="297"/>
      <c r="L479" s="298"/>
    </row>
    <row r="480" spans="1:12" ht="20.100000000000001" customHeight="1">
      <c r="A480" s="255"/>
      <c r="B480" s="339" t="s">
        <v>207</v>
      </c>
      <c r="C480" s="340"/>
      <c r="D480" s="340"/>
      <c r="E480" s="340"/>
      <c r="F480" s="340"/>
      <c r="G480" s="162"/>
      <c r="H480" s="32"/>
      <c r="I480" s="32"/>
      <c r="J480" s="238"/>
      <c r="K480" s="278"/>
      <c r="L480" s="298"/>
    </row>
    <row r="481" spans="1:12" s="86" customFormat="1" ht="15" customHeight="1">
      <c r="A481" s="251"/>
      <c r="B481" s="324" t="s">
        <v>225</v>
      </c>
      <c r="C481" s="325"/>
      <c r="D481" s="325"/>
      <c r="E481" s="325"/>
      <c r="F481" s="325"/>
      <c r="G481" s="161"/>
      <c r="H481" s="51"/>
      <c r="I481" s="51"/>
      <c r="J481" s="239"/>
      <c r="K481" s="297"/>
      <c r="L481" s="298"/>
    </row>
    <row r="482" spans="1:12" s="86" customFormat="1" ht="15" customHeight="1">
      <c r="A482" s="251"/>
      <c r="B482" s="324" t="s">
        <v>226</v>
      </c>
      <c r="C482" s="325"/>
      <c r="D482" s="325"/>
      <c r="E482" s="325"/>
      <c r="F482" s="325"/>
      <c r="G482" s="161"/>
      <c r="H482" s="51"/>
      <c r="I482" s="51"/>
      <c r="J482" s="239"/>
      <c r="K482" s="297"/>
      <c r="L482" s="298"/>
    </row>
    <row r="483" spans="1:12" s="86" customFormat="1" ht="15" customHeight="1">
      <c r="A483" s="251"/>
      <c r="B483" s="324" t="s">
        <v>227</v>
      </c>
      <c r="C483" s="325"/>
      <c r="D483" s="325"/>
      <c r="E483" s="325"/>
      <c r="F483" s="325"/>
      <c r="G483" s="161"/>
      <c r="H483" s="51"/>
      <c r="I483" s="51"/>
      <c r="J483" s="239"/>
      <c r="K483" s="297"/>
      <c r="L483" s="298"/>
    </row>
    <row r="484" spans="1:12" s="86" customFormat="1" ht="30" customHeight="1">
      <c r="A484" s="251"/>
      <c r="B484" s="324" t="s">
        <v>228</v>
      </c>
      <c r="C484" s="325"/>
      <c r="D484" s="325"/>
      <c r="E484" s="325"/>
      <c r="F484" s="325"/>
      <c r="G484" s="161"/>
      <c r="H484" s="51"/>
      <c r="I484" s="51"/>
      <c r="J484" s="239"/>
      <c r="K484" s="297"/>
      <c r="L484" s="298"/>
    </row>
    <row r="485" spans="1:12" s="86" customFormat="1" ht="30" customHeight="1">
      <c r="A485" s="251"/>
      <c r="B485" s="324" t="s">
        <v>229</v>
      </c>
      <c r="C485" s="325"/>
      <c r="D485" s="325"/>
      <c r="E485" s="325"/>
      <c r="F485" s="325"/>
      <c r="G485" s="161"/>
      <c r="H485" s="51"/>
      <c r="I485" s="51"/>
      <c r="J485" s="239"/>
      <c r="K485" s="297"/>
      <c r="L485" s="298"/>
    </row>
    <row r="486" spans="1:12" s="86" customFormat="1" ht="15" customHeight="1">
      <c r="A486" s="251"/>
      <c r="B486" s="324" t="s">
        <v>230</v>
      </c>
      <c r="C486" s="325"/>
      <c r="D486" s="325"/>
      <c r="E486" s="325"/>
      <c r="F486" s="325"/>
      <c r="G486" s="161"/>
      <c r="H486" s="51"/>
      <c r="I486" s="51"/>
      <c r="J486" s="239"/>
      <c r="K486" s="297"/>
      <c r="L486" s="298"/>
    </row>
    <row r="487" spans="1:12" s="86" customFormat="1" ht="45" customHeight="1">
      <c r="A487" s="251"/>
      <c r="B487" s="324" t="s">
        <v>171</v>
      </c>
      <c r="C487" s="325"/>
      <c r="D487" s="325"/>
      <c r="E487" s="325"/>
      <c r="F487" s="325"/>
      <c r="G487" s="161"/>
      <c r="H487" s="51"/>
      <c r="I487" s="80"/>
      <c r="J487" s="212" t="s">
        <v>320</v>
      </c>
      <c r="K487" s="297"/>
      <c r="L487" s="298"/>
    </row>
    <row r="488" spans="1:12" s="116" customFormat="1" ht="15" customHeight="1">
      <c r="A488" s="250"/>
      <c r="B488" s="329" t="s">
        <v>231</v>
      </c>
      <c r="C488" s="330"/>
      <c r="D488" s="330"/>
      <c r="E488" s="331"/>
      <c r="F488" s="98" t="s">
        <v>4</v>
      </c>
      <c r="G488" s="108">
        <v>78</v>
      </c>
      <c r="H488" s="318"/>
      <c r="I488" s="201">
        <f>G488*H488</f>
        <v>0</v>
      </c>
      <c r="J488" s="211" t="e">
        <f>I488/I590</f>
        <v>#DIV/0!</v>
      </c>
      <c r="K488" s="303"/>
      <c r="L488" s="298">
        <f>I488</f>
        <v>0</v>
      </c>
    </row>
    <row r="489" spans="1:12" s="116" customFormat="1" ht="15" customHeight="1">
      <c r="A489" s="250"/>
      <c r="B489" s="355"/>
      <c r="C489" s="355"/>
      <c r="D489" s="355"/>
      <c r="E489" s="355"/>
      <c r="F489" s="355"/>
      <c r="G489" s="181"/>
      <c r="H489" s="182"/>
      <c r="I489" s="182"/>
      <c r="J489" s="194"/>
      <c r="K489" s="307"/>
      <c r="L489" s="298"/>
    </row>
    <row r="490" spans="1:12" s="116" customFormat="1" ht="15" customHeight="1">
      <c r="A490" s="250"/>
      <c r="B490" s="326" t="s">
        <v>149</v>
      </c>
      <c r="C490" s="327"/>
      <c r="D490" s="327"/>
      <c r="E490" s="328"/>
      <c r="F490" s="17" t="s">
        <v>34</v>
      </c>
      <c r="G490" s="18" t="s">
        <v>7</v>
      </c>
      <c r="H490" s="103" t="s">
        <v>8</v>
      </c>
      <c r="I490" s="103" t="s">
        <v>9</v>
      </c>
      <c r="J490" s="184" t="s">
        <v>320</v>
      </c>
      <c r="K490" s="301"/>
      <c r="L490" s="298"/>
    </row>
    <row r="491" spans="1:12" ht="30" customHeight="1">
      <c r="A491" s="240"/>
      <c r="B491" s="333" t="s">
        <v>232</v>
      </c>
      <c r="C491" s="334"/>
      <c r="D491" s="334"/>
      <c r="E491" s="334"/>
      <c r="F491" s="335"/>
      <c r="G491" s="159"/>
      <c r="H491" s="160"/>
      <c r="I491" s="160"/>
      <c r="J491" s="237"/>
      <c r="K491" s="294"/>
      <c r="L491" s="298"/>
    </row>
    <row r="492" spans="1:12" s="86" customFormat="1" ht="60" customHeight="1">
      <c r="A492" s="251"/>
      <c r="B492" s="324" t="s">
        <v>233</v>
      </c>
      <c r="C492" s="325"/>
      <c r="D492" s="325"/>
      <c r="E492" s="325"/>
      <c r="F492" s="325"/>
      <c r="G492" s="161"/>
      <c r="H492" s="51"/>
      <c r="I492" s="51"/>
      <c r="J492" s="239"/>
      <c r="K492" s="297"/>
      <c r="L492" s="298"/>
    </row>
    <row r="493" spans="1:12" s="86" customFormat="1" ht="75" customHeight="1">
      <c r="A493" s="251"/>
      <c r="B493" s="324" t="s">
        <v>234</v>
      </c>
      <c r="C493" s="325"/>
      <c r="D493" s="325"/>
      <c r="E493" s="325"/>
      <c r="F493" s="325"/>
      <c r="G493" s="161"/>
      <c r="H493" s="51"/>
      <c r="I493" s="51"/>
      <c r="J493" s="239"/>
      <c r="K493" s="297"/>
      <c r="L493" s="298"/>
    </row>
    <row r="494" spans="1:12" s="86" customFormat="1" ht="75" customHeight="1">
      <c r="A494" s="251"/>
      <c r="B494" s="324" t="s">
        <v>235</v>
      </c>
      <c r="C494" s="325"/>
      <c r="D494" s="325"/>
      <c r="E494" s="325"/>
      <c r="F494" s="325"/>
      <c r="G494" s="161"/>
      <c r="H494" s="51"/>
      <c r="I494" s="51"/>
      <c r="J494" s="239"/>
      <c r="K494" s="297"/>
      <c r="L494" s="298"/>
    </row>
    <row r="495" spans="1:12" s="86" customFormat="1" ht="45" customHeight="1">
      <c r="A495" s="251"/>
      <c r="B495" s="324" t="s">
        <v>236</v>
      </c>
      <c r="C495" s="325"/>
      <c r="D495" s="325"/>
      <c r="E495" s="325"/>
      <c r="F495" s="325"/>
      <c r="G495" s="161"/>
      <c r="H495" s="51"/>
      <c r="I495" s="51"/>
      <c r="J495" s="239"/>
      <c r="K495" s="297"/>
      <c r="L495" s="298"/>
    </row>
    <row r="496" spans="1:12" s="86" customFormat="1" ht="120" customHeight="1">
      <c r="A496" s="251"/>
      <c r="B496" s="324" t="s">
        <v>237</v>
      </c>
      <c r="C496" s="325"/>
      <c r="D496" s="325"/>
      <c r="E496" s="325"/>
      <c r="F496" s="325"/>
      <c r="G496" s="161"/>
      <c r="H496" s="51"/>
      <c r="I496" s="51"/>
      <c r="J496" s="239"/>
      <c r="K496" s="297"/>
      <c r="L496" s="298"/>
    </row>
    <row r="497" spans="1:12" ht="30" customHeight="1">
      <c r="A497" s="255"/>
      <c r="B497" s="339" t="s">
        <v>238</v>
      </c>
      <c r="C497" s="340"/>
      <c r="D497" s="340"/>
      <c r="E497" s="340"/>
      <c r="F497" s="340"/>
      <c r="G497" s="162"/>
      <c r="H497" s="32"/>
      <c r="I497" s="32"/>
      <c r="J497" s="238"/>
      <c r="K497" s="278"/>
      <c r="L497" s="298"/>
    </row>
    <row r="498" spans="1:12" s="86" customFormat="1" ht="45" customHeight="1">
      <c r="A498" s="251"/>
      <c r="B498" s="324" t="s">
        <v>239</v>
      </c>
      <c r="C498" s="325"/>
      <c r="D498" s="325"/>
      <c r="E498" s="325"/>
      <c r="F498" s="325"/>
      <c r="G498" s="161"/>
      <c r="H498" s="51"/>
      <c r="I498" s="51"/>
      <c r="J498" s="239"/>
      <c r="K498" s="297"/>
      <c r="L498" s="298"/>
    </row>
    <row r="499" spans="1:12" s="86" customFormat="1" ht="30" customHeight="1">
      <c r="A499" s="251"/>
      <c r="B499" s="324" t="s">
        <v>240</v>
      </c>
      <c r="C499" s="325"/>
      <c r="D499" s="325"/>
      <c r="E499" s="325"/>
      <c r="F499" s="325"/>
      <c r="G499" s="161"/>
      <c r="H499" s="51"/>
      <c r="I499" s="51"/>
      <c r="J499" s="239"/>
      <c r="K499" s="297"/>
      <c r="L499" s="298"/>
    </row>
    <row r="500" spans="1:12" s="86" customFormat="1" ht="30" customHeight="1">
      <c r="A500" s="251"/>
      <c r="B500" s="324" t="s">
        <v>241</v>
      </c>
      <c r="C500" s="325"/>
      <c r="D500" s="325"/>
      <c r="E500" s="325"/>
      <c r="F500" s="325"/>
      <c r="G500" s="161"/>
      <c r="H500" s="51"/>
      <c r="I500" s="51"/>
      <c r="J500" s="239"/>
      <c r="K500" s="297"/>
      <c r="L500" s="298"/>
    </row>
    <row r="501" spans="1:12" s="86" customFormat="1" ht="15" customHeight="1">
      <c r="A501" s="251"/>
      <c r="B501" s="324" t="s">
        <v>242</v>
      </c>
      <c r="C501" s="325"/>
      <c r="D501" s="325"/>
      <c r="E501" s="325"/>
      <c r="F501" s="325"/>
      <c r="G501" s="161"/>
      <c r="H501" s="51"/>
      <c r="I501" s="51"/>
      <c r="J501" s="239"/>
      <c r="K501" s="297"/>
      <c r="L501" s="298"/>
    </row>
    <row r="502" spans="1:12" s="86" customFormat="1" ht="30" customHeight="1">
      <c r="A502" s="251"/>
      <c r="B502" s="324" t="s">
        <v>243</v>
      </c>
      <c r="C502" s="325"/>
      <c r="D502" s="325"/>
      <c r="E502" s="325"/>
      <c r="F502" s="325"/>
      <c r="G502" s="161"/>
      <c r="H502" s="51"/>
      <c r="I502" s="51"/>
      <c r="J502" s="239"/>
      <c r="K502" s="297"/>
      <c r="L502" s="298"/>
    </row>
    <row r="503" spans="1:12" s="86" customFormat="1" ht="30" customHeight="1">
      <c r="A503" s="251"/>
      <c r="B503" s="324" t="s">
        <v>244</v>
      </c>
      <c r="C503" s="325"/>
      <c r="D503" s="325"/>
      <c r="E503" s="325"/>
      <c r="F503" s="325"/>
      <c r="G503" s="161"/>
      <c r="H503" s="51"/>
      <c r="I503" s="51"/>
      <c r="J503" s="239"/>
      <c r="K503" s="297"/>
      <c r="L503" s="298"/>
    </row>
    <row r="504" spans="1:12" s="86" customFormat="1" ht="30" customHeight="1">
      <c r="A504" s="251"/>
      <c r="B504" s="324" t="s">
        <v>245</v>
      </c>
      <c r="C504" s="325"/>
      <c r="D504" s="325"/>
      <c r="E504" s="325"/>
      <c r="F504" s="325"/>
      <c r="G504" s="161"/>
      <c r="H504" s="51"/>
      <c r="I504" s="51"/>
      <c r="J504" s="239"/>
      <c r="K504" s="297"/>
      <c r="L504" s="298"/>
    </row>
    <row r="505" spans="1:12" s="86" customFormat="1" ht="15" customHeight="1">
      <c r="A505" s="251"/>
      <c r="B505" s="324" t="s">
        <v>246</v>
      </c>
      <c r="C505" s="325"/>
      <c r="D505" s="325"/>
      <c r="E505" s="325"/>
      <c r="F505" s="325"/>
      <c r="G505" s="161"/>
      <c r="H505" s="51"/>
      <c r="I505" s="51"/>
      <c r="J505" s="239"/>
      <c r="K505" s="297"/>
      <c r="L505" s="298"/>
    </row>
    <row r="506" spans="1:12" s="86" customFormat="1" ht="45" customHeight="1">
      <c r="A506" s="251"/>
      <c r="B506" s="324" t="s">
        <v>171</v>
      </c>
      <c r="C506" s="325"/>
      <c r="D506" s="325"/>
      <c r="E506" s="325"/>
      <c r="F506" s="325"/>
      <c r="G506" s="161"/>
      <c r="H506" s="51"/>
      <c r="I506" s="51"/>
      <c r="J506" s="212" t="s">
        <v>320</v>
      </c>
      <c r="K506" s="297"/>
      <c r="L506" s="298"/>
    </row>
    <row r="507" spans="1:12" s="116" customFormat="1" ht="15" customHeight="1">
      <c r="A507" s="250"/>
      <c r="B507" s="329" t="s">
        <v>247</v>
      </c>
      <c r="C507" s="330"/>
      <c r="D507" s="330"/>
      <c r="E507" s="331"/>
      <c r="F507" s="98" t="s">
        <v>4</v>
      </c>
      <c r="G507" s="108">
        <v>78</v>
      </c>
      <c r="H507" s="318"/>
      <c r="I507" s="201">
        <f>G507*H507</f>
        <v>0</v>
      </c>
      <c r="J507" s="211" t="e">
        <f>I507/I590</f>
        <v>#DIV/0!</v>
      </c>
      <c r="K507" s="303"/>
      <c r="L507" s="298">
        <f>I507</f>
        <v>0</v>
      </c>
    </row>
    <row r="508" spans="1:12" s="177" customFormat="1" ht="15" customHeight="1">
      <c r="A508" s="254"/>
      <c r="B508" s="332"/>
      <c r="C508" s="332"/>
      <c r="D508" s="332"/>
      <c r="E508" s="332"/>
      <c r="F508" s="332"/>
      <c r="G508" s="179"/>
      <c r="H508" s="180"/>
      <c r="I508" s="180"/>
      <c r="J508" s="192"/>
      <c r="K508" s="304"/>
      <c r="L508" s="298"/>
    </row>
    <row r="509" spans="1:12" s="116" customFormat="1" ht="15" customHeight="1">
      <c r="A509" s="250"/>
      <c r="B509" s="326" t="s">
        <v>149</v>
      </c>
      <c r="C509" s="327"/>
      <c r="D509" s="327"/>
      <c r="E509" s="328"/>
      <c r="F509" s="17" t="s">
        <v>34</v>
      </c>
      <c r="G509" s="18" t="s">
        <v>7</v>
      </c>
      <c r="H509" s="103" t="s">
        <v>8</v>
      </c>
      <c r="I509" s="103" t="s">
        <v>9</v>
      </c>
      <c r="J509" s="184" t="s">
        <v>320</v>
      </c>
      <c r="K509" s="301"/>
      <c r="L509" s="298"/>
    </row>
    <row r="510" spans="1:12" ht="30" customHeight="1">
      <c r="A510" s="240"/>
      <c r="B510" s="333" t="s">
        <v>248</v>
      </c>
      <c r="C510" s="334"/>
      <c r="D510" s="334"/>
      <c r="E510" s="334"/>
      <c r="F510" s="335"/>
      <c r="G510" s="159"/>
      <c r="H510" s="160"/>
      <c r="I510" s="160"/>
      <c r="J510" s="237"/>
      <c r="K510" s="294"/>
      <c r="L510" s="298"/>
    </row>
    <row r="511" spans="1:12" s="86" customFormat="1" ht="30" customHeight="1">
      <c r="A511" s="251"/>
      <c r="B511" s="324" t="s">
        <v>249</v>
      </c>
      <c r="C511" s="325"/>
      <c r="D511" s="325"/>
      <c r="E511" s="325"/>
      <c r="F511" s="325"/>
      <c r="G511" s="161"/>
      <c r="H511" s="51"/>
      <c r="I511" s="51"/>
      <c r="J511" s="239"/>
      <c r="K511" s="297"/>
      <c r="L511" s="298"/>
    </row>
    <row r="512" spans="1:12" s="86" customFormat="1" ht="45" customHeight="1">
      <c r="A512" s="251"/>
      <c r="B512" s="324" t="s">
        <v>254</v>
      </c>
      <c r="C512" s="325"/>
      <c r="D512" s="325"/>
      <c r="E512" s="325"/>
      <c r="F512" s="325"/>
      <c r="G512" s="161"/>
      <c r="H512" s="51"/>
      <c r="I512" s="51"/>
      <c r="J512" s="239"/>
      <c r="K512" s="297"/>
      <c r="L512" s="298"/>
    </row>
    <row r="513" spans="1:12" s="86" customFormat="1" ht="45" customHeight="1">
      <c r="A513" s="251"/>
      <c r="B513" s="324" t="s">
        <v>250</v>
      </c>
      <c r="C513" s="325"/>
      <c r="D513" s="325"/>
      <c r="E513" s="325"/>
      <c r="F513" s="325"/>
      <c r="G513" s="161"/>
      <c r="H513" s="51"/>
      <c r="I513" s="51"/>
      <c r="J513" s="239"/>
      <c r="K513" s="297"/>
      <c r="L513" s="298"/>
    </row>
    <row r="514" spans="1:12" s="86" customFormat="1" ht="30" customHeight="1">
      <c r="A514" s="251"/>
      <c r="B514" s="324" t="s">
        <v>251</v>
      </c>
      <c r="C514" s="325"/>
      <c r="D514" s="325"/>
      <c r="E514" s="325"/>
      <c r="F514" s="325"/>
      <c r="G514" s="161"/>
      <c r="H514" s="51"/>
      <c r="I514" s="51"/>
      <c r="J514" s="239"/>
      <c r="K514" s="297"/>
      <c r="L514" s="298"/>
    </row>
    <row r="515" spans="1:12" s="86" customFormat="1" ht="30" customHeight="1">
      <c r="A515" s="251"/>
      <c r="B515" s="324" t="s">
        <v>252</v>
      </c>
      <c r="C515" s="325"/>
      <c r="D515" s="325"/>
      <c r="E515" s="325"/>
      <c r="F515" s="325"/>
      <c r="G515" s="161"/>
      <c r="H515" s="51"/>
      <c r="I515" s="51"/>
      <c r="J515" s="239"/>
      <c r="K515" s="297"/>
      <c r="L515" s="298"/>
    </row>
    <row r="516" spans="1:12" s="86" customFormat="1" ht="45" customHeight="1">
      <c r="A516" s="251"/>
      <c r="B516" s="324" t="s">
        <v>253</v>
      </c>
      <c r="C516" s="325"/>
      <c r="D516" s="325"/>
      <c r="E516" s="325"/>
      <c r="F516" s="325"/>
      <c r="G516" s="161"/>
      <c r="H516" s="51"/>
      <c r="I516" s="80"/>
      <c r="J516" s="212" t="s">
        <v>320</v>
      </c>
      <c r="K516" s="297"/>
      <c r="L516" s="298"/>
    </row>
    <row r="517" spans="1:12" s="116" customFormat="1" ht="15" customHeight="1">
      <c r="A517" s="250"/>
      <c r="B517" s="329" t="s">
        <v>255</v>
      </c>
      <c r="C517" s="330"/>
      <c r="D517" s="330"/>
      <c r="E517" s="331"/>
      <c r="F517" s="98" t="s">
        <v>4</v>
      </c>
      <c r="G517" s="108">
        <v>12</v>
      </c>
      <c r="H517" s="318"/>
      <c r="I517" s="201">
        <f>G517*H517</f>
        <v>0</v>
      </c>
      <c r="J517" s="211" t="e">
        <f>I517/I590</f>
        <v>#DIV/0!</v>
      </c>
      <c r="K517" s="303"/>
      <c r="L517" s="298">
        <f>I517</f>
        <v>0</v>
      </c>
    </row>
    <row r="518" spans="1:12" s="177" customFormat="1" ht="15" customHeight="1">
      <c r="A518" s="254"/>
      <c r="B518" s="332"/>
      <c r="C518" s="332"/>
      <c r="D518" s="332"/>
      <c r="E518" s="332"/>
      <c r="F518" s="332"/>
      <c r="G518" s="179"/>
      <c r="H518" s="180"/>
      <c r="I518" s="180"/>
      <c r="J518" s="192"/>
      <c r="K518" s="304"/>
      <c r="L518" s="298"/>
    </row>
    <row r="519" spans="1:12" s="116" customFormat="1" ht="15" customHeight="1">
      <c r="A519" s="250"/>
      <c r="B519" s="326" t="s">
        <v>149</v>
      </c>
      <c r="C519" s="327"/>
      <c r="D519" s="327"/>
      <c r="E519" s="328"/>
      <c r="F519" s="17" t="s">
        <v>34</v>
      </c>
      <c r="G519" s="18" t="s">
        <v>7</v>
      </c>
      <c r="H519" s="103" t="s">
        <v>8</v>
      </c>
      <c r="I519" s="103" t="s">
        <v>9</v>
      </c>
      <c r="J519" s="184" t="s">
        <v>320</v>
      </c>
      <c r="K519" s="301"/>
      <c r="L519" s="298"/>
    </row>
    <row r="520" spans="1:12" ht="30" customHeight="1">
      <c r="A520" s="240"/>
      <c r="B520" s="333" t="s">
        <v>256</v>
      </c>
      <c r="C520" s="334"/>
      <c r="D520" s="334"/>
      <c r="E520" s="334"/>
      <c r="F520" s="335"/>
      <c r="G520" s="159"/>
      <c r="H520" s="160"/>
      <c r="I520" s="160"/>
      <c r="J520" s="237"/>
      <c r="K520" s="294"/>
      <c r="L520" s="298"/>
    </row>
    <row r="521" spans="1:12" s="86" customFormat="1" ht="45" customHeight="1">
      <c r="A521" s="251"/>
      <c r="B521" s="324" t="s">
        <v>257</v>
      </c>
      <c r="C521" s="325"/>
      <c r="D521" s="325"/>
      <c r="E521" s="325"/>
      <c r="F521" s="325"/>
      <c r="G521" s="161"/>
      <c r="H521" s="51"/>
      <c r="I521" s="51"/>
      <c r="J521" s="239"/>
      <c r="K521" s="297"/>
      <c r="L521" s="298"/>
    </row>
    <row r="522" spans="1:12" s="86" customFormat="1" ht="45" customHeight="1">
      <c r="A522" s="251"/>
      <c r="B522" s="324" t="s">
        <v>258</v>
      </c>
      <c r="C522" s="325"/>
      <c r="D522" s="325"/>
      <c r="E522" s="325"/>
      <c r="F522" s="325"/>
      <c r="G522" s="161"/>
      <c r="H522" s="51"/>
      <c r="I522" s="51"/>
      <c r="J522" s="239"/>
      <c r="K522" s="297"/>
      <c r="L522" s="298"/>
    </row>
    <row r="523" spans="1:12" s="86" customFormat="1" ht="60" customHeight="1">
      <c r="A523" s="251"/>
      <c r="B523" s="324" t="s">
        <v>259</v>
      </c>
      <c r="C523" s="325"/>
      <c r="D523" s="325"/>
      <c r="E523" s="325"/>
      <c r="F523" s="325"/>
      <c r="G523" s="161"/>
      <c r="H523" s="51"/>
      <c r="I523" s="51"/>
      <c r="J523" s="239"/>
      <c r="K523" s="297"/>
      <c r="L523" s="298"/>
    </row>
    <row r="524" spans="1:12" s="86" customFormat="1" ht="45" customHeight="1">
      <c r="A524" s="251"/>
      <c r="B524" s="324" t="s">
        <v>260</v>
      </c>
      <c r="C524" s="325"/>
      <c r="D524" s="325"/>
      <c r="E524" s="325"/>
      <c r="F524" s="325"/>
      <c r="G524" s="161"/>
      <c r="H524" s="51"/>
      <c r="I524" s="51"/>
      <c r="J524" s="239"/>
      <c r="K524" s="297"/>
      <c r="L524" s="298"/>
    </row>
    <row r="525" spans="1:12" s="86" customFormat="1" ht="45" customHeight="1">
      <c r="A525" s="251"/>
      <c r="B525" s="324" t="s">
        <v>261</v>
      </c>
      <c r="C525" s="325"/>
      <c r="D525" s="325"/>
      <c r="E525" s="325"/>
      <c r="F525" s="325"/>
      <c r="G525" s="161"/>
      <c r="H525" s="51"/>
      <c r="I525" s="51"/>
      <c r="J525" s="239"/>
      <c r="K525" s="297"/>
      <c r="L525" s="298"/>
    </row>
    <row r="526" spans="1:12" s="86" customFormat="1" ht="45" customHeight="1">
      <c r="A526" s="251"/>
      <c r="B526" s="324" t="s">
        <v>262</v>
      </c>
      <c r="C526" s="325"/>
      <c r="D526" s="325"/>
      <c r="E526" s="325"/>
      <c r="F526" s="325"/>
      <c r="G526" s="161"/>
      <c r="H526" s="51"/>
      <c r="I526" s="51"/>
      <c r="J526" s="239"/>
      <c r="K526" s="297"/>
      <c r="L526" s="298"/>
    </row>
    <row r="527" spans="1:12" s="86" customFormat="1" ht="15" customHeight="1">
      <c r="A527" s="251"/>
      <c r="B527" s="324" t="s">
        <v>263</v>
      </c>
      <c r="C527" s="325"/>
      <c r="D527" s="325"/>
      <c r="E527" s="325"/>
      <c r="F527" s="325"/>
      <c r="G527" s="161"/>
      <c r="H527" s="51"/>
      <c r="I527" s="51"/>
      <c r="J527" s="239"/>
      <c r="K527" s="297"/>
      <c r="L527" s="298"/>
    </row>
    <row r="528" spans="1:12" s="86" customFormat="1" ht="15" customHeight="1">
      <c r="A528" s="251"/>
      <c r="B528" s="324" t="s">
        <v>264</v>
      </c>
      <c r="C528" s="325"/>
      <c r="D528" s="325"/>
      <c r="E528" s="325"/>
      <c r="F528" s="325"/>
      <c r="G528" s="161"/>
      <c r="H528" s="51"/>
      <c r="I528" s="51"/>
      <c r="J528" s="239"/>
      <c r="K528" s="297"/>
      <c r="L528" s="298"/>
    </row>
    <row r="529" spans="1:12" s="86" customFormat="1" ht="15" customHeight="1">
      <c r="A529" s="251"/>
      <c r="B529" s="324" t="s">
        <v>265</v>
      </c>
      <c r="C529" s="325"/>
      <c r="D529" s="325"/>
      <c r="E529" s="325"/>
      <c r="F529" s="325"/>
      <c r="G529" s="161"/>
      <c r="H529" s="51"/>
      <c r="I529" s="51"/>
      <c r="J529" s="239"/>
      <c r="K529" s="297"/>
      <c r="L529" s="298"/>
    </row>
    <row r="530" spans="1:12" s="86" customFormat="1" ht="30" customHeight="1">
      <c r="A530" s="251"/>
      <c r="B530" s="324" t="s">
        <v>266</v>
      </c>
      <c r="C530" s="325"/>
      <c r="D530" s="325"/>
      <c r="E530" s="325"/>
      <c r="F530" s="325"/>
      <c r="G530" s="161"/>
      <c r="H530" s="51"/>
      <c r="I530" s="51"/>
      <c r="J530" s="239"/>
      <c r="K530" s="297"/>
      <c r="L530" s="298"/>
    </row>
    <row r="531" spans="1:12" s="86" customFormat="1" ht="30" customHeight="1">
      <c r="A531" s="251"/>
      <c r="B531" s="324" t="s">
        <v>267</v>
      </c>
      <c r="C531" s="325"/>
      <c r="D531" s="325"/>
      <c r="E531" s="325"/>
      <c r="F531" s="325"/>
      <c r="G531" s="161"/>
      <c r="H531" s="51"/>
      <c r="I531" s="51"/>
      <c r="J531" s="239"/>
      <c r="K531" s="297"/>
      <c r="L531" s="298"/>
    </row>
    <row r="532" spans="1:12" s="86" customFormat="1" ht="30" customHeight="1">
      <c r="A532" s="251"/>
      <c r="B532" s="324" t="s">
        <v>268</v>
      </c>
      <c r="C532" s="325"/>
      <c r="D532" s="325"/>
      <c r="E532" s="325"/>
      <c r="F532" s="325"/>
      <c r="G532" s="161"/>
      <c r="H532" s="51"/>
      <c r="I532" s="51"/>
      <c r="J532" s="239"/>
      <c r="K532" s="297"/>
      <c r="L532" s="298"/>
    </row>
    <row r="533" spans="1:12" s="86" customFormat="1" ht="30" customHeight="1">
      <c r="A533" s="251"/>
      <c r="B533" s="324" t="s">
        <v>269</v>
      </c>
      <c r="C533" s="325"/>
      <c r="D533" s="325"/>
      <c r="E533" s="325"/>
      <c r="F533" s="325"/>
      <c r="G533" s="161"/>
      <c r="H533" s="51"/>
      <c r="I533" s="51"/>
      <c r="J533" s="239"/>
      <c r="K533" s="297"/>
      <c r="L533" s="298"/>
    </row>
    <row r="534" spans="1:12" s="86" customFormat="1" ht="90" customHeight="1">
      <c r="A534" s="251"/>
      <c r="B534" s="324" t="s">
        <v>270</v>
      </c>
      <c r="C534" s="325"/>
      <c r="D534" s="325"/>
      <c r="E534" s="325"/>
      <c r="F534" s="325"/>
      <c r="G534" s="161"/>
      <c r="H534" s="51"/>
      <c r="I534" s="51"/>
      <c r="J534" s="239"/>
      <c r="K534" s="297"/>
      <c r="L534" s="298"/>
    </row>
    <row r="535" spans="1:12" s="86" customFormat="1" ht="45" customHeight="1">
      <c r="A535" s="251"/>
      <c r="B535" s="324" t="s">
        <v>271</v>
      </c>
      <c r="C535" s="325"/>
      <c r="D535" s="325"/>
      <c r="E535" s="325"/>
      <c r="F535" s="325"/>
      <c r="G535" s="161"/>
      <c r="H535" s="51"/>
      <c r="I535" s="51"/>
      <c r="J535" s="239"/>
      <c r="K535" s="297"/>
      <c r="L535" s="298"/>
    </row>
    <row r="536" spans="1:12" s="86" customFormat="1" ht="60" customHeight="1">
      <c r="A536" s="251"/>
      <c r="B536" s="324" t="s">
        <v>308</v>
      </c>
      <c r="C536" s="325"/>
      <c r="D536" s="325"/>
      <c r="E536" s="325"/>
      <c r="F536" s="325"/>
      <c r="G536" s="161"/>
      <c r="H536" s="51"/>
      <c r="I536" s="51"/>
      <c r="J536" s="212" t="s">
        <v>320</v>
      </c>
      <c r="K536" s="297"/>
      <c r="L536" s="298"/>
    </row>
    <row r="537" spans="1:12" s="116" customFormat="1" ht="15" customHeight="1">
      <c r="A537" s="250"/>
      <c r="B537" s="329" t="s">
        <v>135</v>
      </c>
      <c r="C537" s="330"/>
      <c r="D537" s="330"/>
      <c r="E537" s="331"/>
      <c r="F537" s="98" t="s">
        <v>4</v>
      </c>
      <c r="G537" s="108">
        <v>1</v>
      </c>
      <c r="H537" s="318"/>
      <c r="I537" s="201">
        <f>G537*H537</f>
        <v>0</v>
      </c>
      <c r="J537" s="211" t="e">
        <f>I537/I590</f>
        <v>#DIV/0!</v>
      </c>
      <c r="K537" s="303"/>
      <c r="L537" s="298">
        <f>I537</f>
        <v>0</v>
      </c>
    </row>
    <row r="538" spans="1:12" s="177" customFormat="1" ht="12">
      <c r="A538" s="256"/>
      <c r="B538" s="332"/>
      <c r="C538" s="332"/>
      <c r="D538" s="332"/>
      <c r="E538" s="332"/>
      <c r="F538" s="332"/>
      <c r="G538" s="23"/>
      <c r="H538" s="31"/>
      <c r="I538" s="31"/>
      <c r="J538" s="188"/>
      <c r="K538" s="308"/>
      <c r="L538" s="298"/>
    </row>
    <row r="539" spans="1:12" s="116" customFormat="1" ht="15" customHeight="1">
      <c r="A539" s="250"/>
      <c r="B539" s="326" t="s">
        <v>149</v>
      </c>
      <c r="C539" s="327"/>
      <c r="D539" s="327"/>
      <c r="E539" s="328"/>
      <c r="F539" s="17" t="s">
        <v>34</v>
      </c>
      <c r="G539" s="18" t="s">
        <v>7</v>
      </c>
      <c r="H539" s="103" t="s">
        <v>8</v>
      </c>
      <c r="I539" s="103" t="s">
        <v>9</v>
      </c>
      <c r="J539" s="184" t="s">
        <v>320</v>
      </c>
      <c r="K539" s="301"/>
      <c r="L539" s="298"/>
    </row>
    <row r="540" spans="1:12" ht="20.100000000000001" customHeight="1">
      <c r="A540" s="240"/>
      <c r="B540" s="333" t="s">
        <v>272</v>
      </c>
      <c r="C540" s="334"/>
      <c r="D540" s="334"/>
      <c r="E540" s="334"/>
      <c r="F540" s="335"/>
      <c r="G540" s="159"/>
      <c r="H540" s="160"/>
      <c r="I540" s="160"/>
      <c r="J540" s="237"/>
      <c r="K540" s="294"/>
      <c r="L540" s="298"/>
    </row>
    <row r="541" spans="1:12" s="86" customFormat="1" ht="79.5" customHeight="1">
      <c r="A541" s="251"/>
      <c r="B541" s="375" t="s">
        <v>273</v>
      </c>
      <c r="C541" s="376"/>
      <c r="D541" s="376"/>
      <c r="E541" s="376"/>
      <c r="F541" s="377"/>
      <c r="G541" s="161"/>
      <c r="H541" s="51"/>
      <c r="I541" s="51"/>
      <c r="J541" s="212" t="s">
        <v>320</v>
      </c>
      <c r="K541" s="297"/>
      <c r="L541" s="298"/>
    </row>
    <row r="542" spans="1:12" s="86" customFormat="1" ht="30" customHeight="1">
      <c r="A542" s="251"/>
      <c r="B542" s="324" t="s">
        <v>274</v>
      </c>
      <c r="C542" s="325"/>
      <c r="D542" s="325"/>
      <c r="E542" s="325"/>
      <c r="F542" s="111" t="s">
        <v>4</v>
      </c>
      <c r="G542" s="112">
        <v>1</v>
      </c>
      <c r="H542" s="318"/>
      <c r="I542" s="201">
        <f>G542*H542</f>
        <v>0</v>
      </c>
      <c r="J542" s="211" t="e">
        <f>I542/I590</f>
        <v>#DIV/0!</v>
      </c>
      <c r="K542" s="309"/>
      <c r="L542" s="298">
        <f>I542</f>
        <v>0</v>
      </c>
    </row>
    <row r="543" spans="1:12" s="86" customFormat="1" ht="15" customHeight="1">
      <c r="A543" s="251"/>
      <c r="B543" s="324" t="s">
        <v>275</v>
      </c>
      <c r="C543" s="325"/>
      <c r="D543" s="325"/>
      <c r="E543" s="325"/>
      <c r="F543" s="98" t="s">
        <v>4</v>
      </c>
      <c r="G543" s="112">
        <v>1</v>
      </c>
      <c r="H543" s="318"/>
      <c r="I543" s="201">
        <f>G543*H543</f>
        <v>0</v>
      </c>
      <c r="J543" s="211" t="e">
        <f>I543/I590</f>
        <v>#DIV/0!</v>
      </c>
      <c r="K543" s="309"/>
      <c r="L543" s="298">
        <f>I543</f>
        <v>0</v>
      </c>
    </row>
    <row r="544" spans="1:12" s="86" customFormat="1" ht="15" customHeight="1">
      <c r="A544" s="251"/>
      <c r="B544" s="324" t="s">
        <v>276</v>
      </c>
      <c r="C544" s="325"/>
      <c r="D544" s="325"/>
      <c r="E544" s="325"/>
      <c r="F544" s="98" t="s">
        <v>4</v>
      </c>
      <c r="G544" s="112">
        <v>1</v>
      </c>
      <c r="H544" s="318"/>
      <c r="I544" s="201">
        <f>G544*H544</f>
        <v>0</v>
      </c>
      <c r="J544" s="211" t="e">
        <f>I544/I590</f>
        <v>#DIV/0!</v>
      </c>
      <c r="K544" s="309"/>
      <c r="L544" s="298">
        <f>I544</f>
        <v>0</v>
      </c>
    </row>
    <row r="545" spans="1:12" s="86" customFormat="1" ht="30" customHeight="1">
      <c r="A545" s="251"/>
      <c r="B545" s="373" t="s">
        <v>277</v>
      </c>
      <c r="C545" s="374"/>
      <c r="D545" s="374"/>
      <c r="E545" s="374"/>
      <c r="F545" s="98" t="s">
        <v>4</v>
      </c>
      <c r="G545" s="112">
        <v>4</v>
      </c>
      <c r="H545" s="318"/>
      <c r="I545" s="201">
        <f>G545*H545</f>
        <v>0</v>
      </c>
      <c r="J545" s="211" t="e">
        <f>I545/I590</f>
        <v>#DIV/0!</v>
      </c>
      <c r="K545" s="309"/>
      <c r="L545" s="298">
        <f>I545</f>
        <v>0</v>
      </c>
    </row>
    <row r="546" spans="1:12" ht="14.25">
      <c r="A546" s="236"/>
      <c r="B546" s="338"/>
      <c r="C546" s="338"/>
      <c r="D546" s="338"/>
      <c r="E546" s="338"/>
      <c r="F546" s="338"/>
      <c r="G546" s="23"/>
      <c r="H546" s="31"/>
      <c r="I546" s="31"/>
      <c r="J546" s="188"/>
      <c r="K546" s="308"/>
      <c r="L546" s="298"/>
    </row>
    <row r="547" spans="1:12" s="116" customFormat="1" ht="15" customHeight="1">
      <c r="A547" s="250"/>
      <c r="B547" s="326" t="s">
        <v>149</v>
      </c>
      <c r="C547" s="327"/>
      <c r="D547" s="327"/>
      <c r="E547" s="328"/>
      <c r="F547" s="17" t="s">
        <v>34</v>
      </c>
      <c r="G547" s="18" t="s">
        <v>7</v>
      </c>
      <c r="H547" s="103" t="s">
        <v>8</v>
      </c>
      <c r="I547" s="103" t="s">
        <v>9</v>
      </c>
      <c r="J547" s="184" t="s">
        <v>320</v>
      </c>
      <c r="K547" s="301"/>
      <c r="L547" s="298"/>
    </row>
    <row r="548" spans="1:12" ht="20.100000000000001" customHeight="1">
      <c r="A548" s="240"/>
      <c r="B548" s="333" t="s">
        <v>278</v>
      </c>
      <c r="C548" s="334"/>
      <c r="D548" s="334"/>
      <c r="E548" s="334"/>
      <c r="F548" s="335"/>
      <c r="G548" s="159"/>
      <c r="H548" s="160"/>
      <c r="I548" s="160"/>
      <c r="J548" s="237"/>
      <c r="K548" s="294"/>
      <c r="L548" s="298"/>
    </row>
    <row r="549" spans="1:12" s="86" customFormat="1" ht="95.1" customHeight="1">
      <c r="A549" s="251"/>
      <c r="B549" s="325" t="s">
        <v>279</v>
      </c>
      <c r="C549" s="325"/>
      <c r="D549" s="325"/>
      <c r="E549" s="325"/>
      <c r="F549" s="325"/>
      <c r="G549" s="49"/>
      <c r="H549" s="51"/>
      <c r="I549" s="51"/>
      <c r="J549" s="239"/>
      <c r="K549" s="297"/>
      <c r="L549" s="298"/>
    </row>
    <row r="550" spans="1:12" s="86" customFormat="1" ht="84.95" customHeight="1">
      <c r="A550" s="251"/>
      <c r="B550" s="325" t="s">
        <v>280</v>
      </c>
      <c r="C550" s="325"/>
      <c r="D550" s="325"/>
      <c r="E550" s="325"/>
      <c r="F550" s="325"/>
      <c r="G550" s="49"/>
      <c r="H550" s="51"/>
      <c r="I550" s="51"/>
      <c r="J550" s="239"/>
      <c r="K550" s="297"/>
      <c r="L550" s="298"/>
    </row>
    <row r="551" spans="1:12" s="86" customFormat="1" ht="45" customHeight="1">
      <c r="A551" s="251"/>
      <c r="B551" s="325" t="s">
        <v>281</v>
      </c>
      <c r="C551" s="325"/>
      <c r="D551" s="325"/>
      <c r="E551" s="325"/>
      <c r="F551" s="325"/>
      <c r="G551" s="49"/>
      <c r="H551" s="51"/>
      <c r="I551" s="51"/>
      <c r="J551" s="239"/>
      <c r="K551" s="297"/>
      <c r="L551" s="298"/>
    </row>
    <row r="552" spans="1:12" s="86" customFormat="1" ht="45" customHeight="1">
      <c r="A552" s="251"/>
      <c r="B552" s="325" t="s">
        <v>282</v>
      </c>
      <c r="C552" s="325"/>
      <c r="D552" s="325"/>
      <c r="E552" s="325"/>
      <c r="F552" s="325"/>
      <c r="G552" s="49"/>
      <c r="H552" s="51"/>
      <c r="I552" s="51"/>
      <c r="J552" s="239"/>
      <c r="K552" s="297"/>
      <c r="L552" s="298"/>
    </row>
    <row r="553" spans="1:12" s="86" customFormat="1" ht="45" customHeight="1">
      <c r="A553" s="251"/>
      <c r="B553" s="325" t="s">
        <v>283</v>
      </c>
      <c r="C553" s="325"/>
      <c r="D553" s="325"/>
      <c r="E553" s="325"/>
      <c r="F553" s="325"/>
      <c r="G553" s="49"/>
      <c r="H553" s="51"/>
      <c r="I553" s="51"/>
      <c r="J553" s="212" t="s">
        <v>320</v>
      </c>
      <c r="K553" s="297"/>
      <c r="L553" s="298"/>
    </row>
    <row r="554" spans="1:12" s="116" customFormat="1" ht="15" customHeight="1">
      <c r="A554" s="250"/>
      <c r="B554" s="329" t="s">
        <v>284</v>
      </c>
      <c r="C554" s="330"/>
      <c r="D554" s="330"/>
      <c r="E554" s="331"/>
      <c r="F554" s="98" t="s">
        <v>4</v>
      </c>
      <c r="G554" s="113">
        <v>2</v>
      </c>
      <c r="H554" s="318"/>
      <c r="I554" s="201">
        <f>G554*H554</f>
        <v>0</v>
      </c>
      <c r="J554" s="211" t="e">
        <f>I554/I590</f>
        <v>#DIV/0!</v>
      </c>
      <c r="K554" s="303"/>
      <c r="L554" s="298">
        <f>I554</f>
        <v>0</v>
      </c>
    </row>
    <row r="555" spans="1:12" ht="14.25">
      <c r="A555" s="236"/>
      <c r="B555" s="338"/>
      <c r="C555" s="338"/>
      <c r="D555" s="338"/>
      <c r="E555" s="338"/>
      <c r="F555" s="338"/>
      <c r="G555" s="23"/>
      <c r="H555" s="31"/>
      <c r="I555" s="31"/>
      <c r="J555" s="188"/>
      <c r="K555" s="308"/>
      <c r="L555" s="298"/>
    </row>
    <row r="556" spans="1:12" s="116" customFormat="1" ht="15" customHeight="1">
      <c r="A556" s="250"/>
      <c r="B556" s="326" t="s">
        <v>149</v>
      </c>
      <c r="C556" s="327"/>
      <c r="D556" s="327"/>
      <c r="E556" s="328"/>
      <c r="F556" s="17" t="s">
        <v>34</v>
      </c>
      <c r="G556" s="18" t="s">
        <v>7</v>
      </c>
      <c r="H556" s="103" t="s">
        <v>8</v>
      </c>
      <c r="I556" s="103" t="s">
        <v>9</v>
      </c>
      <c r="J556" s="184" t="s">
        <v>320</v>
      </c>
      <c r="K556" s="301"/>
      <c r="L556" s="298"/>
    </row>
    <row r="557" spans="1:12" ht="30" customHeight="1">
      <c r="A557" s="240"/>
      <c r="B557" s="333" t="s">
        <v>285</v>
      </c>
      <c r="C557" s="334"/>
      <c r="D557" s="334"/>
      <c r="E557" s="334"/>
      <c r="F557" s="335"/>
      <c r="G557" s="159"/>
      <c r="H557" s="160"/>
      <c r="I557" s="160"/>
      <c r="J557" s="237"/>
      <c r="K557" s="294"/>
      <c r="L557" s="298"/>
    </row>
    <row r="558" spans="1:12" s="86" customFormat="1" ht="60" customHeight="1">
      <c r="A558" s="251"/>
      <c r="B558" s="325" t="s">
        <v>286</v>
      </c>
      <c r="C558" s="325"/>
      <c r="D558" s="325"/>
      <c r="E558" s="325"/>
      <c r="F558" s="325"/>
      <c r="G558" s="49"/>
      <c r="H558" s="51"/>
      <c r="I558" s="51"/>
      <c r="J558" s="239"/>
      <c r="K558" s="297"/>
      <c r="L558" s="298"/>
    </row>
    <row r="559" spans="1:12" s="86" customFormat="1" ht="45" customHeight="1">
      <c r="A559" s="251"/>
      <c r="B559" s="325" t="s">
        <v>287</v>
      </c>
      <c r="C559" s="325"/>
      <c r="D559" s="325"/>
      <c r="E559" s="325"/>
      <c r="F559" s="325"/>
      <c r="G559" s="49"/>
      <c r="H559" s="51"/>
      <c r="I559" s="51"/>
      <c r="J559" s="239"/>
      <c r="K559" s="297"/>
      <c r="L559" s="298"/>
    </row>
    <row r="560" spans="1:12" s="86" customFormat="1" ht="60" customHeight="1">
      <c r="A560" s="251"/>
      <c r="B560" s="325" t="s">
        <v>288</v>
      </c>
      <c r="C560" s="325"/>
      <c r="D560" s="325"/>
      <c r="E560" s="325"/>
      <c r="F560" s="325"/>
      <c r="G560" s="49"/>
      <c r="H560" s="51"/>
      <c r="I560" s="51"/>
      <c r="J560" s="239"/>
      <c r="K560" s="297"/>
      <c r="L560" s="298"/>
    </row>
    <row r="561" spans="1:13" s="86" customFormat="1" ht="60" customHeight="1">
      <c r="A561" s="251"/>
      <c r="B561" s="325" t="s">
        <v>289</v>
      </c>
      <c r="C561" s="325"/>
      <c r="D561" s="325"/>
      <c r="E561" s="325"/>
      <c r="F561" s="325"/>
      <c r="G561" s="49"/>
      <c r="H561" s="51"/>
      <c r="I561" s="51"/>
      <c r="J561" s="239"/>
      <c r="K561" s="297"/>
      <c r="L561" s="298"/>
    </row>
    <row r="562" spans="1:13" s="86" customFormat="1" ht="45" customHeight="1">
      <c r="A562" s="251"/>
      <c r="B562" s="325" t="s">
        <v>290</v>
      </c>
      <c r="C562" s="325"/>
      <c r="D562" s="325"/>
      <c r="E562" s="325"/>
      <c r="F562" s="325"/>
      <c r="G562" s="49"/>
      <c r="H562" s="51"/>
      <c r="I562" s="51"/>
      <c r="J562" s="239"/>
      <c r="K562" s="297"/>
      <c r="L562" s="298"/>
    </row>
    <row r="563" spans="1:13" s="86" customFormat="1" ht="45" customHeight="1">
      <c r="A563" s="251"/>
      <c r="B563" s="325" t="s">
        <v>291</v>
      </c>
      <c r="C563" s="325"/>
      <c r="D563" s="325"/>
      <c r="E563" s="325"/>
      <c r="F563" s="325"/>
      <c r="G563" s="49"/>
      <c r="H563" s="51"/>
      <c r="I563" s="51"/>
      <c r="J563" s="239"/>
      <c r="K563" s="297"/>
      <c r="L563" s="298"/>
    </row>
    <row r="564" spans="1:13" ht="20.100000000000001" customHeight="1">
      <c r="A564" s="255"/>
      <c r="B564" s="378" t="s">
        <v>263</v>
      </c>
      <c r="C564" s="378"/>
      <c r="D564" s="378"/>
      <c r="E564" s="378"/>
      <c r="F564" s="378"/>
      <c r="G564" s="26"/>
      <c r="H564" s="32"/>
      <c r="I564" s="32"/>
      <c r="J564" s="238"/>
      <c r="K564" s="278"/>
      <c r="L564" s="298"/>
    </row>
    <row r="565" spans="1:13" s="86" customFormat="1" ht="30" customHeight="1">
      <c r="A565" s="251"/>
      <c r="B565" s="325" t="s">
        <v>292</v>
      </c>
      <c r="C565" s="325"/>
      <c r="D565" s="325"/>
      <c r="E565" s="325"/>
      <c r="F565" s="325"/>
      <c r="G565" s="49"/>
      <c r="H565" s="51"/>
      <c r="I565" s="51"/>
      <c r="J565" s="239"/>
      <c r="K565" s="297"/>
      <c r="L565" s="298"/>
    </row>
    <row r="566" spans="1:13" s="86" customFormat="1" ht="30" customHeight="1">
      <c r="A566" s="251"/>
      <c r="B566" s="325" t="s">
        <v>293</v>
      </c>
      <c r="C566" s="325"/>
      <c r="D566" s="325"/>
      <c r="E566" s="325"/>
      <c r="F566" s="325"/>
      <c r="G566" s="49"/>
      <c r="H566" s="51"/>
      <c r="I566" s="51"/>
      <c r="J566" s="239"/>
      <c r="K566" s="297"/>
      <c r="L566" s="298"/>
    </row>
    <row r="567" spans="1:13" s="86" customFormat="1" ht="45" customHeight="1">
      <c r="A567" s="251"/>
      <c r="B567" s="325" t="s">
        <v>294</v>
      </c>
      <c r="C567" s="325"/>
      <c r="D567" s="325"/>
      <c r="E567" s="325"/>
      <c r="F567" s="325"/>
      <c r="G567" s="49"/>
      <c r="H567" s="51"/>
      <c r="I567" s="51"/>
      <c r="J567" s="239"/>
      <c r="K567" s="297"/>
      <c r="L567" s="298"/>
    </row>
    <row r="568" spans="1:13" s="86" customFormat="1" ht="45" customHeight="1">
      <c r="A568" s="251"/>
      <c r="B568" s="325" t="s">
        <v>295</v>
      </c>
      <c r="C568" s="325"/>
      <c r="D568" s="325"/>
      <c r="E568" s="325"/>
      <c r="F568" s="325"/>
      <c r="G568" s="49"/>
      <c r="H568" s="51"/>
      <c r="I568" s="51"/>
      <c r="J568" s="239"/>
      <c r="K568" s="297"/>
      <c r="L568" s="298"/>
    </row>
    <row r="569" spans="1:13" s="86" customFormat="1" ht="45" customHeight="1">
      <c r="A569" s="251"/>
      <c r="B569" s="325" t="s">
        <v>296</v>
      </c>
      <c r="C569" s="325"/>
      <c r="D569" s="325"/>
      <c r="E569" s="325"/>
      <c r="F569" s="325"/>
      <c r="G569" s="49"/>
      <c r="H569" s="51"/>
      <c r="I569" s="51"/>
      <c r="J569" s="239"/>
      <c r="K569" s="297"/>
      <c r="L569" s="298"/>
    </row>
    <row r="570" spans="1:13" s="86" customFormat="1" ht="15" customHeight="1">
      <c r="A570" s="251"/>
      <c r="B570" s="325" t="s">
        <v>297</v>
      </c>
      <c r="C570" s="325"/>
      <c r="D570" s="325"/>
      <c r="E570" s="325"/>
      <c r="F570" s="325"/>
      <c r="G570" s="49"/>
      <c r="H570" s="51"/>
      <c r="I570" s="51"/>
      <c r="J570" s="239"/>
      <c r="K570" s="297"/>
      <c r="L570" s="298"/>
    </row>
    <row r="571" spans="1:13" s="86" customFormat="1" ht="60" customHeight="1">
      <c r="A571" s="251"/>
      <c r="B571" s="325" t="s">
        <v>298</v>
      </c>
      <c r="C571" s="325"/>
      <c r="D571" s="325"/>
      <c r="E571" s="325"/>
      <c r="F571" s="325"/>
      <c r="G571" s="49"/>
      <c r="H571" s="51"/>
      <c r="I571" s="51"/>
      <c r="J571" s="212" t="s">
        <v>320</v>
      </c>
      <c r="K571" s="297"/>
      <c r="L571" s="298"/>
    </row>
    <row r="572" spans="1:13" s="116" customFormat="1" ht="15" customHeight="1" thickBot="1">
      <c r="A572" s="250"/>
      <c r="B572" s="329" t="s">
        <v>135</v>
      </c>
      <c r="C572" s="330"/>
      <c r="D572" s="330"/>
      <c r="E572" s="331"/>
      <c r="F572" s="98" t="s">
        <v>4</v>
      </c>
      <c r="G572" s="113">
        <v>40</v>
      </c>
      <c r="H572" s="318"/>
      <c r="I572" s="201">
        <f>G572*H572</f>
        <v>0</v>
      </c>
      <c r="J572" s="211" t="e">
        <f>I572/I590</f>
        <v>#DIV/0!</v>
      </c>
      <c r="K572" s="303"/>
      <c r="L572" s="310">
        <f>I572</f>
        <v>0</v>
      </c>
      <c r="M572" s="86"/>
    </row>
    <row r="573" spans="1:13" s="116" customFormat="1" ht="15" customHeight="1" thickBot="1">
      <c r="A573" s="250"/>
      <c r="B573" s="82"/>
      <c r="C573" s="82"/>
      <c r="D573" s="82"/>
      <c r="E573" s="82"/>
      <c r="F573" s="109"/>
      <c r="G573" s="219"/>
      <c r="H573" s="105"/>
      <c r="I573" s="105"/>
      <c r="J573" s="257"/>
      <c r="K573" s="311"/>
      <c r="L573" s="311"/>
    </row>
    <row r="574" spans="1:13" s="116" customFormat="1" ht="15" customHeight="1" thickBot="1">
      <c r="A574" s="250"/>
      <c r="B574" s="365" t="s">
        <v>326</v>
      </c>
      <c r="C574" s="365"/>
      <c r="D574" s="365"/>
      <c r="E574" s="365"/>
      <c r="F574" s="365"/>
      <c r="G574" s="365"/>
      <c r="H574" s="34"/>
      <c r="I574" s="34"/>
      <c r="J574" s="247"/>
      <c r="K574" s="303"/>
      <c r="L574" s="312">
        <f>SUM(L372:L572)</f>
        <v>0</v>
      </c>
      <c r="M574" s="86"/>
    </row>
    <row r="575" spans="1:13" s="116" customFormat="1" ht="15" customHeight="1" thickBot="1">
      <c r="A575" s="250"/>
      <c r="B575" s="365" t="s">
        <v>133</v>
      </c>
      <c r="C575" s="365"/>
      <c r="D575" s="365"/>
      <c r="E575" s="365"/>
      <c r="F575" s="365"/>
      <c r="G575" s="365"/>
      <c r="H575" s="34"/>
      <c r="I575" s="34"/>
      <c r="J575" s="266" t="s">
        <v>320</v>
      </c>
      <c r="K575" s="311"/>
      <c r="L575" s="311"/>
    </row>
    <row r="576" spans="1:13" s="116" customFormat="1" ht="15" customHeight="1" thickBot="1">
      <c r="A576" s="250"/>
      <c r="B576" s="365" t="s">
        <v>134</v>
      </c>
      <c r="C576" s="365"/>
      <c r="D576" s="365"/>
      <c r="E576" s="365"/>
      <c r="F576" s="365"/>
      <c r="G576" s="365"/>
      <c r="H576" s="353">
        <f>L574</f>
        <v>0</v>
      </c>
      <c r="I576" s="354"/>
      <c r="J576" s="267" t="e">
        <f>H576/I590</f>
        <v>#DIV/0!</v>
      </c>
      <c r="K576" s="303"/>
      <c r="L576" s="311"/>
    </row>
    <row r="577" spans="1:12" s="116" customFormat="1" ht="15" customHeight="1">
      <c r="A577" s="250"/>
      <c r="B577" s="82"/>
      <c r="C577" s="82"/>
      <c r="D577" s="82"/>
      <c r="E577" s="82"/>
      <c r="F577" s="109"/>
      <c r="G577" s="219"/>
      <c r="H577" s="105"/>
      <c r="I577" s="105"/>
      <c r="J577" s="257"/>
      <c r="K577" s="303"/>
      <c r="L577" s="311"/>
    </row>
    <row r="578" spans="1:12" s="116" customFormat="1" ht="15" customHeight="1">
      <c r="A578" s="250"/>
      <c r="B578" s="82"/>
      <c r="C578" s="82"/>
      <c r="D578" s="82"/>
      <c r="E578" s="82"/>
      <c r="F578" s="109"/>
      <c r="G578" s="219"/>
      <c r="H578" s="105"/>
      <c r="I578" s="105"/>
      <c r="J578" s="257"/>
      <c r="K578" s="303"/>
      <c r="L578" s="311"/>
    </row>
    <row r="579" spans="1:12" s="116" customFormat="1" ht="15" customHeight="1">
      <c r="A579" s="250"/>
      <c r="B579" s="82"/>
      <c r="C579" s="82"/>
      <c r="D579" s="82"/>
      <c r="E579" s="82"/>
      <c r="F579" s="109"/>
      <c r="G579" s="219"/>
      <c r="H579" s="105"/>
      <c r="I579" s="105"/>
      <c r="J579" s="193"/>
      <c r="K579" s="303"/>
      <c r="L579" s="311"/>
    </row>
    <row r="580" spans="1:12" ht="15" thickBot="1">
      <c r="A580" s="258"/>
      <c r="B580" s="394"/>
      <c r="C580" s="394"/>
      <c r="D580" s="394"/>
      <c r="E580" s="394"/>
      <c r="F580" s="394"/>
      <c r="G580" s="196"/>
      <c r="H580" s="197"/>
      <c r="I580" s="197"/>
      <c r="J580" s="259"/>
      <c r="K580" s="308"/>
      <c r="L580" s="313"/>
    </row>
    <row r="581" spans="1:12" ht="15" thickTop="1">
      <c r="A581" s="236"/>
      <c r="B581" s="338"/>
      <c r="C581" s="338"/>
      <c r="D581" s="338"/>
      <c r="E581" s="338"/>
      <c r="F581" s="338"/>
      <c r="G581" s="23"/>
      <c r="H581" s="31"/>
      <c r="I581" s="31"/>
      <c r="J581" s="188"/>
      <c r="K581" s="308"/>
      <c r="L581" s="313"/>
    </row>
    <row r="582" spans="1:12" s="158" customFormat="1" ht="15">
      <c r="A582" s="382" t="s">
        <v>299</v>
      </c>
      <c r="B582" s="383" t="s">
        <v>299</v>
      </c>
      <c r="C582" s="383"/>
      <c r="D582" s="383"/>
      <c r="E582" s="383"/>
      <c r="F582" s="383"/>
      <c r="G582" s="383"/>
      <c r="H582" s="383"/>
      <c r="I582" s="384"/>
      <c r="J582" s="213" t="s">
        <v>320</v>
      </c>
      <c r="K582" s="314"/>
      <c r="L582" s="315"/>
    </row>
    <row r="583" spans="1:12" ht="14.25">
      <c r="A583" s="260"/>
      <c r="B583" s="395"/>
      <c r="C583" s="395"/>
      <c r="D583" s="395"/>
      <c r="E583" s="395"/>
      <c r="F583" s="395"/>
      <c r="G583" s="395"/>
      <c r="H583" s="395"/>
      <c r="I583" s="261"/>
      <c r="J583" s="188"/>
      <c r="K583" s="308"/>
      <c r="L583" s="313"/>
    </row>
    <row r="584" spans="1:12" s="86" customFormat="1" ht="15" customHeight="1">
      <c r="A584" s="262">
        <v>1</v>
      </c>
      <c r="B584" s="381" t="s">
        <v>343</v>
      </c>
      <c r="C584" s="381"/>
      <c r="D584" s="381"/>
      <c r="E584" s="381"/>
      <c r="F584" s="381"/>
      <c r="G584" s="381"/>
      <c r="H584" s="381"/>
      <c r="I584" s="51">
        <f>H364</f>
        <v>0</v>
      </c>
      <c r="J584" s="268" t="e">
        <f>I584/I590</f>
        <v>#DIV/0!</v>
      </c>
      <c r="K584" s="297"/>
      <c r="L584" s="316"/>
    </row>
    <row r="585" spans="1:12" s="86" customFormat="1" ht="15" customHeight="1">
      <c r="A585" s="262"/>
      <c r="B585" s="385"/>
      <c r="C585" s="385"/>
      <c r="D585" s="385"/>
      <c r="E585" s="385"/>
      <c r="F585" s="385"/>
      <c r="G585" s="385"/>
      <c r="H585" s="385"/>
      <c r="I585" s="51"/>
      <c r="J585" s="241"/>
      <c r="K585" s="297"/>
      <c r="L585" s="316"/>
    </row>
    <row r="586" spans="1:12" ht="14.25">
      <c r="A586" s="263"/>
      <c r="B586" s="338"/>
      <c r="C586" s="338"/>
      <c r="D586" s="338"/>
      <c r="E586" s="338"/>
      <c r="F586" s="338"/>
      <c r="G586" s="338"/>
      <c r="H586" s="338"/>
      <c r="I586" s="31"/>
      <c r="J586" s="188"/>
      <c r="K586" s="308"/>
      <c r="L586" s="313"/>
    </row>
    <row r="587" spans="1:12" s="86" customFormat="1" ht="15" customHeight="1">
      <c r="A587" s="262">
        <v>2</v>
      </c>
      <c r="B587" s="381" t="s">
        <v>341</v>
      </c>
      <c r="C587" s="381"/>
      <c r="D587" s="381"/>
      <c r="E587" s="381"/>
      <c r="F587" s="381"/>
      <c r="G587" s="381"/>
      <c r="H587" s="381"/>
      <c r="I587" s="51">
        <f>H576</f>
        <v>0</v>
      </c>
      <c r="J587" s="268" t="e">
        <f>I587/I590</f>
        <v>#DIV/0!</v>
      </c>
      <c r="K587" s="297"/>
      <c r="L587" s="316"/>
    </row>
    <row r="588" spans="1:12" s="86" customFormat="1" ht="15" customHeight="1">
      <c r="A588" s="262"/>
      <c r="B588" s="385"/>
      <c r="C588" s="385"/>
      <c r="D588" s="385"/>
      <c r="E588" s="385"/>
      <c r="F588" s="385"/>
      <c r="G588" s="385"/>
      <c r="H588" s="385"/>
      <c r="I588" s="51"/>
      <c r="J588" s="241"/>
      <c r="K588" s="297"/>
      <c r="L588" s="316"/>
    </row>
    <row r="589" spans="1:12" s="86" customFormat="1" ht="15" customHeight="1">
      <c r="A589" s="262"/>
      <c r="B589" s="195"/>
      <c r="C589" s="195"/>
      <c r="D589" s="195"/>
      <c r="E589" s="195"/>
      <c r="F589" s="195"/>
      <c r="G589" s="195"/>
      <c r="H589" s="195"/>
      <c r="I589" s="51"/>
      <c r="J589" s="241"/>
      <c r="K589" s="297"/>
      <c r="L589" s="316"/>
    </row>
    <row r="590" spans="1:12" s="86" customFormat="1" ht="15" customHeight="1">
      <c r="A590" s="262"/>
      <c r="B590" s="195"/>
      <c r="C590" s="195"/>
      <c r="D590" s="195"/>
      <c r="E590" s="195"/>
      <c r="F590" s="195"/>
      <c r="G590" s="387" t="s">
        <v>321</v>
      </c>
      <c r="H590" s="387"/>
      <c r="I590" s="51">
        <f>SUM(I584:I588)</f>
        <v>0</v>
      </c>
      <c r="J590" s="269" t="e">
        <f>(I584+I587)/I590</f>
        <v>#DIV/0!</v>
      </c>
      <c r="K590" s="317"/>
      <c r="L590" s="316"/>
    </row>
    <row r="591" spans="1:12" s="86" customFormat="1" ht="15" customHeight="1">
      <c r="A591" s="262"/>
      <c r="B591" s="195"/>
      <c r="C591" s="195"/>
      <c r="D591" s="195"/>
      <c r="E591" s="195"/>
      <c r="F591" s="195"/>
      <c r="G591" s="195"/>
      <c r="H591" s="195"/>
      <c r="I591" s="51"/>
      <c r="J591" s="241"/>
      <c r="K591" s="297"/>
      <c r="L591" s="316"/>
    </row>
    <row r="592" spans="1:12" s="86" customFormat="1" ht="15" customHeight="1">
      <c r="A592" s="262">
        <v>3</v>
      </c>
      <c r="B592" s="381" t="s">
        <v>322</v>
      </c>
      <c r="C592" s="381"/>
      <c r="D592" s="381"/>
      <c r="E592" s="381"/>
      <c r="F592" s="381"/>
      <c r="G592" s="381"/>
      <c r="H592" s="218"/>
      <c r="I592" s="318"/>
      <c r="J592" s="80"/>
      <c r="K592" s="297"/>
      <c r="L592" s="316"/>
    </row>
    <row r="593" spans="1:12" s="86" customFormat="1" ht="15" customHeight="1">
      <c r="A593" s="262"/>
      <c r="B593" s="385"/>
      <c r="C593" s="385"/>
      <c r="D593" s="385"/>
      <c r="E593" s="385"/>
      <c r="F593" s="385"/>
      <c r="G593" s="385"/>
      <c r="H593" s="385"/>
      <c r="I593" s="51"/>
      <c r="J593" s="80"/>
      <c r="K593" s="297"/>
      <c r="L593" s="316"/>
    </row>
    <row r="594" spans="1:12" s="86" customFormat="1" ht="15" customHeight="1" thickBot="1">
      <c r="A594" s="262"/>
      <c r="B594" s="325"/>
      <c r="C594" s="325"/>
      <c r="D594" s="325"/>
      <c r="E594" s="325"/>
      <c r="F594" s="325"/>
      <c r="G594" s="49"/>
      <c r="H594" s="51"/>
      <c r="I594" s="51"/>
      <c r="J594" s="80"/>
      <c r="K594" s="297"/>
      <c r="L594" s="316"/>
    </row>
    <row r="595" spans="1:12" s="86" customFormat="1" ht="15" customHeight="1" thickBot="1">
      <c r="A595" s="262">
        <v>4</v>
      </c>
      <c r="B595" s="379" t="s">
        <v>300</v>
      </c>
      <c r="C595" s="380"/>
      <c r="D595" s="380"/>
      <c r="E595" s="380"/>
      <c r="F595" s="380"/>
      <c r="G595" s="215"/>
      <c r="H595" s="216"/>
      <c r="I595" s="216">
        <f>SUM(I590:I592)</f>
        <v>0</v>
      </c>
      <c r="J595" s="217"/>
      <c r="K595" s="297"/>
      <c r="L595" s="316"/>
    </row>
    <row r="596" spans="1:12" s="86" customFormat="1" ht="15" customHeight="1">
      <c r="A596" s="262"/>
      <c r="B596" s="386"/>
      <c r="C596" s="386"/>
      <c r="D596" s="386"/>
      <c r="E596" s="386"/>
      <c r="F596" s="386"/>
      <c r="G596" s="386"/>
      <c r="H596" s="386"/>
      <c r="I596" s="51"/>
      <c r="J596" s="80"/>
      <c r="K596" s="297"/>
      <c r="L596" s="316"/>
    </row>
    <row r="597" spans="1:12" s="86" customFormat="1" ht="15" customHeight="1">
      <c r="A597" s="262"/>
      <c r="B597" s="214"/>
      <c r="C597" s="214"/>
      <c r="D597" s="214"/>
      <c r="E597" s="214"/>
      <c r="F597" s="214"/>
      <c r="G597" s="49"/>
      <c r="H597" s="51"/>
      <c r="I597" s="51"/>
      <c r="J597" s="80"/>
      <c r="K597" s="297"/>
      <c r="L597" s="316"/>
    </row>
    <row r="598" spans="1:12" s="86" customFormat="1" ht="15" customHeight="1">
      <c r="A598" s="262">
        <v>5</v>
      </c>
      <c r="B598" s="381" t="s">
        <v>301</v>
      </c>
      <c r="C598" s="381"/>
      <c r="D598" s="381"/>
      <c r="E598" s="381"/>
      <c r="F598" s="381"/>
      <c r="G598" s="381"/>
      <c r="H598" s="381"/>
      <c r="I598" s="51"/>
      <c r="J598" s="80"/>
      <c r="K598" s="297"/>
      <c r="L598" s="316"/>
    </row>
    <row r="599" spans="1:12" s="86" customFormat="1" ht="15" customHeight="1">
      <c r="A599" s="262"/>
      <c r="B599" s="385" t="s">
        <v>340</v>
      </c>
      <c r="C599" s="385"/>
      <c r="D599" s="385"/>
      <c r="E599" s="385"/>
      <c r="F599" s="385"/>
      <c r="G599" s="385"/>
      <c r="H599" s="385"/>
      <c r="I599" s="51">
        <v>260000</v>
      </c>
      <c r="J599" s="80"/>
      <c r="K599" s="297"/>
      <c r="L599" s="316"/>
    </row>
    <row r="600" spans="1:12" s="86" customFormat="1" ht="15" customHeight="1">
      <c r="A600" s="251"/>
      <c r="B600" s="214"/>
      <c r="C600" s="214"/>
      <c r="D600" s="214"/>
      <c r="E600" s="214"/>
      <c r="F600" s="214"/>
      <c r="G600" s="49"/>
      <c r="H600" s="51"/>
      <c r="I600" s="51"/>
      <c r="J600" s="80"/>
      <c r="K600" s="297"/>
      <c r="L600" s="316"/>
    </row>
    <row r="601" spans="1:12">
      <c r="A601" s="236"/>
      <c r="B601" s="9"/>
      <c r="C601" s="170"/>
      <c r="D601" s="16"/>
      <c r="E601" s="23"/>
      <c r="F601" s="23"/>
      <c r="G601" s="23"/>
      <c r="H601" s="31"/>
      <c r="I601" s="31"/>
      <c r="J601" s="188"/>
      <c r="K601" s="308"/>
      <c r="L601" s="313"/>
    </row>
    <row r="602" spans="1:12" ht="15">
      <c r="A602" s="382" t="s">
        <v>323</v>
      </c>
      <c r="B602" s="383" t="s">
        <v>299</v>
      </c>
      <c r="C602" s="383"/>
      <c r="D602" s="383"/>
      <c r="E602" s="383"/>
      <c r="F602" s="383"/>
      <c r="G602" s="383"/>
      <c r="H602" s="383"/>
      <c r="I602" s="384"/>
      <c r="J602" s="188"/>
      <c r="K602" s="308"/>
      <c r="L602" s="313"/>
    </row>
    <row r="603" spans="1:12">
      <c r="A603" s="236"/>
      <c r="B603" s="9"/>
      <c r="C603" s="170"/>
      <c r="D603" s="16"/>
      <c r="E603" s="23"/>
      <c r="F603" s="23"/>
      <c r="G603" s="23"/>
      <c r="H603" s="31"/>
      <c r="I603" s="225"/>
      <c r="J603" s="188"/>
      <c r="K603" s="308"/>
      <c r="L603" s="313"/>
    </row>
    <row r="604" spans="1:12">
      <c r="A604" s="236"/>
      <c r="B604" s="9"/>
      <c r="C604" s="137" t="s">
        <v>324</v>
      </c>
      <c r="D604" s="343" t="s">
        <v>327</v>
      </c>
      <c r="E604" s="344"/>
      <c r="F604" s="320">
        <f>I595</f>
        <v>0</v>
      </c>
      <c r="G604" s="321"/>
      <c r="H604" s="319" t="s">
        <v>325</v>
      </c>
      <c r="I604" s="271" t="s">
        <v>328</v>
      </c>
      <c r="J604" s="188"/>
      <c r="K604" s="308"/>
      <c r="L604" s="313"/>
    </row>
    <row r="605" spans="1:12">
      <c r="A605" s="236"/>
      <c r="B605" s="9"/>
      <c r="C605" s="170"/>
      <c r="D605" s="345"/>
      <c r="E605" s="346"/>
      <c r="F605" s="322">
        <v>8032800</v>
      </c>
      <c r="G605" s="323"/>
      <c r="H605" s="319"/>
      <c r="I605" s="272" t="s">
        <v>329</v>
      </c>
      <c r="J605" s="188"/>
      <c r="K605" s="308"/>
      <c r="L605" s="313"/>
    </row>
    <row r="606" spans="1:12">
      <c r="A606" s="236"/>
      <c r="B606" s="9"/>
      <c r="C606" s="170"/>
      <c r="D606" s="16"/>
      <c r="E606" s="23"/>
      <c r="F606" s="23"/>
      <c r="G606" s="23"/>
      <c r="H606" s="31"/>
      <c r="I606" s="31"/>
      <c r="J606" s="188"/>
      <c r="K606" s="308"/>
      <c r="L606" s="313"/>
    </row>
    <row r="607" spans="1:12">
      <c r="A607" s="236"/>
      <c r="B607" s="9"/>
      <c r="C607" s="170"/>
      <c r="D607" s="16"/>
      <c r="E607" s="23"/>
      <c r="F607" s="23"/>
      <c r="G607" s="23"/>
      <c r="H607" s="31"/>
      <c r="I607" s="31"/>
      <c r="J607" s="264"/>
      <c r="K607" s="308"/>
      <c r="L607" s="313"/>
    </row>
    <row r="608" spans="1:12">
      <c r="A608" s="236"/>
      <c r="B608" s="9"/>
      <c r="C608" s="137" t="s">
        <v>324</v>
      </c>
      <c r="D608" s="341">
        <v>1</v>
      </c>
      <c r="E608" s="342"/>
      <c r="F608" s="341">
        <f>F604/F605</f>
        <v>0</v>
      </c>
      <c r="G608" s="342"/>
      <c r="H608" s="270">
        <f>D608-F608</f>
        <v>1</v>
      </c>
      <c r="I608" s="38"/>
      <c r="J608" s="188"/>
      <c r="K608" s="308"/>
      <c r="L608" s="313"/>
    </row>
    <row r="609" spans="1:12">
      <c r="A609" s="236"/>
      <c r="B609" s="9"/>
      <c r="C609" s="170"/>
      <c r="D609" s="16"/>
      <c r="E609" s="23"/>
      <c r="F609" s="23"/>
      <c r="G609" s="23"/>
      <c r="H609" s="31"/>
      <c r="I609" s="31"/>
      <c r="J609" s="188"/>
      <c r="L609" s="313"/>
    </row>
    <row r="610" spans="1:12">
      <c r="A610" s="236"/>
      <c r="J610" s="188"/>
      <c r="L610" s="313"/>
    </row>
    <row r="611" spans="1:12">
      <c r="A611" s="236"/>
      <c r="D611" s="114"/>
      <c r="E611" s="114"/>
      <c r="F611" s="114"/>
      <c r="G611" s="114"/>
      <c r="J611" s="188"/>
      <c r="L611" s="313"/>
    </row>
    <row r="612" spans="1:12">
      <c r="A612" s="236"/>
      <c r="J612" s="188"/>
    </row>
    <row r="613" spans="1:12">
      <c r="A613" s="236"/>
      <c r="J613" s="188"/>
    </row>
  </sheetData>
  <sheetProtection password="DA17" sheet="1" objects="1" scenarios="1"/>
  <mergeCells count="380">
    <mergeCell ref="A43:J43"/>
    <mergeCell ref="A196:J196"/>
    <mergeCell ref="A265:J265"/>
    <mergeCell ref="A285:J285"/>
    <mergeCell ref="A297:J297"/>
    <mergeCell ref="A298:J298"/>
    <mergeCell ref="B576:G576"/>
    <mergeCell ref="H576:I576"/>
    <mergeCell ref="B588:H588"/>
    <mergeCell ref="B580:F580"/>
    <mergeCell ref="B581:F581"/>
    <mergeCell ref="B583:H583"/>
    <mergeCell ref="A582:I582"/>
    <mergeCell ref="B572:E572"/>
    <mergeCell ref="B566:F566"/>
    <mergeCell ref="B567:F567"/>
    <mergeCell ref="B568:F568"/>
    <mergeCell ref="B569:F569"/>
    <mergeCell ref="B570:F570"/>
    <mergeCell ref="B571:F571"/>
    <mergeCell ref="B574:G574"/>
    <mergeCell ref="B575:G575"/>
    <mergeCell ref="B559:F559"/>
    <mergeCell ref="B554:E554"/>
    <mergeCell ref="B594:F594"/>
    <mergeCell ref="B595:F595"/>
    <mergeCell ref="B584:H584"/>
    <mergeCell ref="A602:I602"/>
    <mergeCell ref="B585:H585"/>
    <mergeCell ref="B586:H586"/>
    <mergeCell ref="B596:H596"/>
    <mergeCell ref="B599:H599"/>
    <mergeCell ref="B592:G592"/>
    <mergeCell ref="B593:H593"/>
    <mergeCell ref="B598:H598"/>
    <mergeCell ref="G590:H590"/>
    <mergeCell ref="B587:H587"/>
    <mergeCell ref="B556:E556"/>
    <mergeCell ref="B560:F560"/>
    <mergeCell ref="B561:F561"/>
    <mergeCell ref="B562:F562"/>
    <mergeCell ref="B563:F563"/>
    <mergeCell ref="B564:F564"/>
    <mergeCell ref="B565:F565"/>
    <mergeCell ref="B548:F548"/>
    <mergeCell ref="B549:F549"/>
    <mergeCell ref="B550:F550"/>
    <mergeCell ref="B551:F551"/>
    <mergeCell ref="B552:F552"/>
    <mergeCell ref="B553:F553"/>
    <mergeCell ref="B555:F555"/>
    <mergeCell ref="B557:F557"/>
    <mergeCell ref="B558:F558"/>
    <mergeCell ref="B531:F531"/>
    <mergeCell ref="B532:F532"/>
    <mergeCell ref="B533:F533"/>
    <mergeCell ref="B534:F534"/>
    <mergeCell ref="B535:F535"/>
    <mergeCell ref="B546:F546"/>
    <mergeCell ref="B542:E542"/>
    <mergeCell ref="B543:E543"/>
    <mergeCell ref="B544:E544"/>
    <mergeCell ref="B545:E545"/>
    <mergeCell ref="B536:F536"/>
    <mergeCell ref="B538:F538"/>
    <mergeCell ref="B540:F540"/>
    <mergeCell ref="B541:F541"/>
    <mergeCell ref="B537:E537"/>
    <mergeCell ref="B507:E507"/>
    <mergeCell ref="B511:F511"/>
    <mergeCell ref="B509:E509"/>
    <mergeCell ref="B497:F497"/>
    <mergeCell ref="B498:F498"/>
    <mergeCell ref="B499:F499"/>
    <mergeCell ref="B500:F500"/>
    <mergeCell ref="B502:F502"/>
    <mergeCell ref="B503:F503"/>
    <mergeCell ref="B504:F504"/>
    <mergeCell ref="B510:F510"/>
    <mergeCell ref="A169:A170"/>
    <mergeCell ref="B169:B170"/>
    <mergeCell ref="A172:A173"/>
    <mergeCell ref="B172:B173"/>
    <mergeCell ref="A178:A179"/>
    <mergeCell ref="B178:B179"/>
    <mergeCell ref="A175:A176"/>
    <mergeCell ref="B175:B176"/>
    <mergeCell ref="B364:G364"/>
    <mergeCell ref="A322:B322"/>
    <mergeCell ref="A340:B340"/>
    <mergeCell ref="A350:B350"/>
    <mergeCell ref="A348:J348"/>
    <mergeCell ref="A338:J338"/>
    <mergeCell ref="A183:J183"/>
    <mergeCell ref="A300:B300"/>
    <mergeCell ref="A190:A192"/>
    <mergeCell ref="A209:A210"/>
    <mergeCell ref="B209:B210"/>
    <mergeCell ref="B187:B188"/>
    <mergeCell ref="A211:A212"/>
    <mergeCell ref="B211:B212"/>
    <mergeCell ref="A214:A215"/>
    <mergeCell ref="B214:B215"/>
    <mergeCell ref="A154:A155"/>
    <mergeCell ref="B154:B155"/>
    <mergeCell ref="A157:A158"/>
    <mergeCell ref="B157:B158"/>
    <mergeCell ref="A160:A161"/>
    <mergeCell ref="B160:B161"/>
    <mergeCell ref="A163:A164"/>
    <mergeCell ref="B163:B164"/>
    <mergeCell ref="A166:A167"/>
    <mergeCell ref="B166:B167"/>
    <mergeCell ref="B137:B138"/>
    <mergeCell ref="A140:A141"/>
    <mergeCell ref="B140:B141"/>
    <mergeCell ref="A143:A144"/>
    <mergeCell ref="B143:B144"/>
    <mergeCell ref="A146:A147"/>
    <mergeCell ref="B146:B147"/>
    <mergeCell ref="A151:A152"/>
    <mergeCell ref="B151:B152"/>
    <mergeCell ref="B102:B103"/>
    <mergeCell ref="A105:A106"/>
    <mergeCell ref="B105:B106"/>
    <mergeCell ref="A108:A109"/>
    <mergeCell ref="B108:B109"/>
    <mergeCell ref="A111:A112"/>
    <mergeCell ref="B111:B112"/>
    <mergeCell ref="A114:A115"/>
    <mergeCell ref="B114:B115"/>
    <mergeCell ref="A134:A135"/>
    <mergeCell ref="B134:B135"/>
    <mergeCell ref="A137:A138"/>
    <mergeCell ref="A45:B45"/>
    <mergeCell ref="A64:A65"/>
    <mergeCell ref="B64:B65"/>
    <mergeCell ref="A88:A89"/>
    <mergeCell ref="B88:B89"/>
    <mergeCell ref="A72:A73"/>
    <mergeCell ref="B72:B73"/>
    <mergeCell ref="B85:B86"/>
    <mergeCell ref="A76:A77"/>
    <mergeCell ref="B76:B77"/>
    <mergeCell ref="A117:A118"/>
    <mergeCell ref="B117:B118"/>
    <mergeCell ref="A122:A123"/>
    <mergeCell ref="B122:B123"/>
    <mergeCell ref="A125:A126"/>
    <mergeCell ref="B125:B126"/>
    <mergeCell ref="A128:A129"/>
    <mergeCell ref="B128:B129"/>
    <mergeCell ref="A131:A132"/>
    <mergeCell ref="B131:B132"/>
    <mergeCell ref="A102:A103"/>
    <mergeCell ref="C72:C73"/>
    <mergeCell ref="C48:C49"/>
    <mergeCell ref="A50:A51"/>
    <mergeCell ref="B50:B51"/>
    <mergeCell ref="C50:C51"/>
    <mergeCell ref="C64:C65"/>
    <mergeCell ref="A53:A54"/>
    <mergeCell ref="A79:A80"/>
    <mergeCell ref="B79:B80"/>
    <mergeCell ref="A48:A49"/>
    <mergeCell ref="B48:B49"/>
    <mergeCell ref="A66:A67"/>
    <mergeCell ref="B66:B67"/>
    <mergeCell ref="B53:B54"/>
    <mergeCell ref="C53:C54"/>
    <mergeCell ref="A68:A69"/>
    <mergeCell ref="B68:B69"/>
    <mergeCell ref="C68:C69"/>
    <mergeCell ref="A70:A71"/>
    <mergeCell ref="A60:A61"/>
    <mergeCell ref="B60:B61"/>
    <mergeCell ref="C60:C61"/>
    <mergeCell ref="A62:A63"/>
    <mergeCell ref="B62:B63"/>
    <mergeCell ref="C66:C67"/>
    <mergeCell ref="C62:C63"/>
    <mergeCell ref="C70:C71"/>
    <mergeCell ref="A203:A204"/>
    <mergeCell ref="B203:B204"/>
    <mergeCell ref="A205:A206"/>
    <mergeCell ref="B205:B206"/>
    <mergeCell ref="A207:A208"/>
    <mergeCell ref="B207:B208"/>
    <mergeCell ref="B70:B71"/>
    <mergeCell ref="A198:B198"/>
    <mergeCell ref="A201:A202"/>
    <mergeCell ref="B201:B202"/>
    <mergeCell ref="B91:B92"/>
    <mergeCell ref="A96:A97"/>
    <mergeCell ref="B96:B97"/>
    <mergeCell ref="A99:A100"/>
    <mergeCell ref="B99:B100"/>
    <mergeCell ref="A91:A92"/>
    <mergeCell ref="A82:A83"/>
    <mergeCell ref="B82:B83"/>
    <mergeCell ref="A85:A86"/>
    <mergeCell ref="A185:B185"/>
    <mergeCell ref="A187:A188"/>
    <mergeCell ref="B493:F493"/>
    <mergeCell ref="B494:F494"/>
    <mergeCell ref="B387:E387"/>
    <mergeCell ref="B388:F388"/>
    <mergeCell ref="B389:F389"/>
    <mergeCell ref="B390:F390"/>
    <mergeCell ref="A218:A219"/>
    <mergeCell ref="B218:B219"/>
    <mergeCell ref="B462:E462"/>
    <mergeCell ref="B490:E490"/>
    <mergeCell ref="A369:J369"/>
    <mergeCell ref="A226:A227"/>
    <mergeCell ref="B226:B227"/>
    <mergeCell ref="A232:A233"/>
    <mergeCell ref="B232:B233"/>
    <mergeCell ref="A250:A251"/>
    <mergeCell ref="B250:B251"/>
    <mergeCell ref="B391:F391"/>
    <mergeCell ref="B491:F491"/>
    <mergeCell ref="B492:F492"/>
    <mergeCell ref="B488:E488"/>
    <mergeCell ref="B362:G362"/>
    <mergeCell ref="B363:G363"/>
    <mergeCell ref="B480:F480"/>
    <mergeCell ref="B381:F381"/>
    <mergeCell ref="B382:F382"/>
    <mergeCell ref="B372:F372"/>
    <mergeCell ref="B378:F378"/>
    <mergeCell ref="B379:F379"/>
    <mergeCell ref="B380:F380"/>
    <mergeCell ref="B383:F383"/>
    <mergeCell ref="B384:F384"/>
    <mergeCell ref="B375:F375"/>
    <mergeCell ref="A260:A261"/>
    <mergeCell ref="B260:B261"/>
    <mergeCell ref="A267:B267"/>
    <mergeCell ref="A287:B287"/>
    <mergeCell ref="A320:J320"/>
    <mergeCell ref="H364:I364"/>
    <mergeCell ref="B495:F495"/>
    <mergeCell ref="B496:F496"/>
    <mergeCell ref="B483:F483"/>
    <mergeCell ref="B484:F484"/>
    <mergeCell ref="B485:F485"/>
    <mergeCell ref="B486:F486"/>
    <mergeCell ref="B451:F451"/>
    <mergeCell ref="B441:F441"/>
    <mergeCell ref="B442:F442"/>
    <mergeCell ref="B489:F489"/>
    <mergeCell ref="B487:F487"/>
    <mergeCell ref="B468:F468"/>
    <mergeCell ref="B463:F463"/>
    <mergeCell ref="B419:F419"/>
    <mergeCell ref="B420:F420"/>
    <mergeCell ref="B449:F449"/>
    <mergeCell ref="B437:F437"/>
    <mergeCell ref="B438:F438"/>
    <mergeCell ref="B432:F432"/>
    <mergeCell ref="B435:F435"/>
    <mergeCell ref="B434:E434"/>
    <mergeCell ref="B477:F477"/>
    <mergeCell ref="B478:F478"/>
    <mergeCell ref="B479:F479"/>
    <mergeCell ref="B454:F454"/>
    <mergeCell ref="B455:F455"/>
    <mergeCell ref="B456:F456"/>
    <mergeCell ref="B465:F465"/>
    <mergeCell ref="B469:F469"/>
    <mergeCell ref="B470:F470"/>
    <mergeCell ref="B459:F459"/>
    <mergeCell ref="B466:F466"/>
    <mergeCell ref="B440:F440"/>
    <mergeCell ref="B481:F481"/>
    <mergeCell ref="B482:F482"/>
    <mergeCell ref="B471:F471"/>
    <mergeCell ref="B472:F472"/>
    <mergeCell ref="B473:F473"/>
    <mergeCell ref="B474:F474"/>
    <mergeCell ref="D608:E608"/>
    <mergeCell ref="F608:G608"/>
    <mergeCell ref="B433:F433"/>
    <mergeCell ref="B505:F505"/>
    <mergeCell ref="B506:F506"/>
    <mergeCell ref="B508:F508"/>
    <mergeCell ref="D604:E605"/>
    <mergeCell ref="B501:F501"/>
    <mergeCell ref="B446:F446"/>
    <mergeCell ref="B457:F457"/>
    <mergeCell ref="B447:F447"/>
    <mergeCell ref="B448:F448"/>
    <mergeCell ref="B464:F464"/>
    <mergeCell ref="B452:F452"/>
    <mergeCell ref="B453:F453"/>
    <mergeCell ref="B439:F439"/>
    <mergeCell ref="B450:F450"/>
    <mergeCell ref="B436:E436"/>
    <mergeCell ref="B398:F398"/>
    <mergeCell ref="B399:F399"/>
    <mergeCell ref="B405:F405"/>
    <mergeCell ref="B406:F406"/>
    <mergeCell ref="B407:F407"/>
    <mergeCell ref="B409:F409"/>
    <mergeCell ref="B400:F400"/>
    <mergeCell ref="B425:F425"/>
    <mergeCell ref="B426:F426"/>
    <mergeCell ref="B427:F427"/>
    <mergeCell ref="B401:F401"/>
    <mergeCell ref="B402:F402"/>
    <mergeCell ref="B408:F408"/>
    <mergeCell ref="B403:F403"/>
    <mergeCell ref="B404:F404"/>
    <mergeCell ref="B411:F411"/>
    <mergeCell ref="B475:F475"/>
    <mergeCell ref="B476:F476"/>
    <mergeCell ref="B415:F415"/>
    <mergeCell ref="B416:F416"/>
    <mergeCell ref="B443:F443"/>
    <mergeCell ref="B444:F444"/>
    <mergeCell ref="B423:F423"/>
    <mergeCell ref="B424:F424"/>
    <mergeCell ref="B418:F418"/>
    <mergeCell ref="B421:F421"/>
    <mergeCell ref="B422:F422"/>
    <mergeCell ref="B428:F428"/>
    <mergeCell ref="B429:F429"/>
    <mergeCell ref="B467:F467"/>
    <mergeCell ref="B458:F458"/>
    <mergeCell ref="B460:E460"/>
    <mergeCell ref="B445:F445"/>
    <mergeCell ref="G28:H28"/>
    <mergeCell ref="G29:H29"/>
    <mergeCell ref="G30:H30"/>
    <mergeCell ref="G31:H31"/>
    <mergeCell ref="B430:F430"/>
    <mergeCell ref="B431:F431"/>
    <mergeCell ref="B417:F417"/>
    <mergeCell ref="B414:F414"/>
    <mergeCell ref="B410:E410"/>
    <mergeCell ref="B412:E412"/>
    <mergeCell ref="B413:F413"/>
    <mergeCell ref="B392:F392"/>
    <mergeCell ref="B393:F393"/>
    <mergeCell ref="B394:F394"/>
    <mergeCell ref="B395:F395"/>
    <mergeCell ref="B396:F396"/>
    <mergeCell ref="B397:F397"/>
    <mergeCell ref="B367:E367"/>
    <mergeCell ref="B370:E370"/>
    <mergeCell ref="B371:E371"/>
    <mergeCell ref="B373:F373"/>
    <mergeCell ref="B374:F374"/>
    <mergeCell ref="B376:F376"/>
    <mergeCell ref="B377:F377"/>
    <mergeCell ref="H604:H605"/>
    <mergeCell ref="F604:G604"/>
    <mergeCell ref="F605:G605"/>
    <mergeCell ref="B513:F513"/>
    <mergeCell ref="B512:F512"/>
    <mergeCell ref="B547:E547"/>
    <mergeCell ref="B521:F521"/>
    <mergeCell ref="B522:F522"/>
    <mergeCell ref="B523:F523"/>
    <mergeCell ref="B524:F524"/>
    <mergeCell ref="B516:F516"/>
    <mergeCell ref="B517:E517"/>
    <mergeCell ref="B518:F518"/>
    <mergeCell ref="B520:F520"/>
    <mergeCell ref="B519:E519"/>
    <mergeCell ref="B514:F514"/>
    <mergeCell ref="B515:F515"/>
    <mergeCell ref="B525:F525"/>
    <mergeCell ref="B526:F526"/>
    <mergeCell ref="B527:F527"/>
    <mergeCell ref="B528:F528"/>
    <mergeCell ref="B529:F529"/>
    <mergeCell ref="B539:E539"/>
    <mergeCell ref="B530:F530"/>
  </mergeCells>
  <phoneticPr fontId="7" type="noConversion"/>
  <dataValidations count="1">
    <dataValidation type="custom" allowBlank="1" showInputMessage="1" showErrorMessage="1" errorTitle="Errore!" error="Non è ammessa l'indicazione di un corrispettivo unitario:_x000a_- negativo_x000a_- pari a Zero_x000a_- con un numero di cifre decimali maggiori di 2_x000a_" sqref="H52 H54 H57:H58 H74 H77 H80 H83 H86 H89 H92 H97 H100 H103 H106 H109 H112 H115 H118 H123 H126 H129 H132 H135 H138 H141 H144 H147 H152 H155 H158 H161 H164 H167 H170 H173 H176 H179 H188 H191:H192 H228 H233 H248 H251 H257 H261 H271 H274 H277 H280:H281 H290 H293 H303 H306 H313 H316 H326 H331 H334 H344 H353 H358 H385 H410 H434 H460 H488 H507 H517 H537 H542:H545 H554 H572 I592">
      <formula1>AND(H52&gt;0,LEN(TEXT(H52-INT(H52),"0,00#"))&lt;5)</formula1>
    </dataValidation>
  </dataValidations>
  <printOptions horizontalCentered="1"/>
  <pageMargins left="0.74803149606299213" right="0.74803149606299213" top="0.98425196850393704" bottom="0.98425196850393704" header="0.51181102362204722" footer="0.51181102362204722"/>
  <pageSetup paperSize="9" scale="65" orientation="portrait" verticalDpi="1200" r:id="rId1"/>
  <headerFooter alignWithMargins="0"/>
  <rowBreaks count="23" manualBreakCount="23">
    <brk id="38" max="9" man="1"/>
    <brk id="65" max="9" man="1"/>
    <brk id="90" max="9" man="1"/>
    <brk id="110" max="9" man="1"/>
    <brk id="133" max="9" man="1"/>
    <brk id="165" max="9" man="1"/>
    <brk id="182" max="9" man="1"/>
    <brk id="223" max="9" man="1"/>
    <brk id="264" max="9" man="1"/>
    <brk id="296" max="9" man="1"/>
    <brk id="318" max="9" man="1"/>
    <brk id="347" max="9" man="1"/>
    <brk id="367" max="9" man="1"/>
    <brk id="386" max="9" man="1"/>
    <brk id="411" max="9" man="1"/>
    <brk id="435" max="9" man="1"/>
    <brk id="461" max="9" man="1"/>
    <brk id="489" max="9" man="1"/>
    <brk id="508" max="9" man="1"/>
    <brk id="518" max="9" man="1"/>
    <brk id="538" max="9" man="1"/>
    <brk id="555" max="9" man="1"/>
    <brk id="600" max="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vt:i4>
      </vt:variant>
      <vt:variant>
        <vt:lpstr>Intervalli denominati</vt:lpstr>
      </vt:variant>
      <vt:variant>
        <vt:i4>1</vt:i4>
      </vt:variant>
    </vt:vector>
  </HeadingPairs>
  <TitlesOfParts>
    <vt:vector size="2" baseType="lpstr">
      <vt:lpstr>Offerta</vt:lpstr>
      <vt:lpstr>Offerta!Area_stampa</vt:lpstr>
    </vt:vector>
  </TitlesOfParts>
  <Company>CONI Facility Management, Acquisti e Consulenze Impi</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Lucio Scorretti</dc:creator>
  <cp:lastModifiedBy>205821</cp:lastModifiedBy>
  <cp:lastPrinted>2016-01-23T11:58:16Z</cp:lastPrinted>
  <dcterms:created xsi:type="dcterms:W3CDTF">2004-03-22T13:36:48Z</dcterms:created>
  <dcterms:modified xsi:type="dcterms:W3CDTF">2016-02-11T08:21:47Z</dcterms:modified>
</cp:coreProperties>
</file>